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'Debiti'!$A$1:$AB$185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<sst xmlns="http://schemas.openxmlformats.org/spreadsheetml/2006/main" count="1732" uniqueCount="610">
  <si>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</si>
  <si>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</si>
  <si>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</si>
  <si>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</si>
  <si>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</si>
  <si>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</si>
  <si>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</si>
  <si>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</si>
  <si>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</si>
  <si>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</si>
  <si>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</si>
  <si>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</si>
  <si>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</si>
  <si>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</si>
  <si>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</si>
  <si>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</si>
  <si>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</si>
  <si>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</si>
  <si>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</si>
  <si>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</si>
  <si>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</si>
  <si>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</si>
  <si>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</si>
  <si>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</si>
  <si>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</si>
  <si>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</si>
  <si>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</si>
  <si>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</si>
  <si>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</si>
  <si>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</si>
  <si>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</si>
  <si>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</si>
  <si>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</si>
  <si>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</si>
  <si>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</si>
  <si>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</si>
  <si>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</si>
  <si>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</si>
  <si>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</si>
  <si>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</si>
  <si>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</si>
  <si>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</si>
  <si>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</si>
  <si>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</si>
  <si>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</si>
  <si>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</si>
  <si>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</si>
  <si>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</si>
  <si>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</si>
  <si>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</si>
  <si>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</si>
  <si>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</si>
  <si>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</si>
  <si>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</si>
  <si>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</si>
  <si>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</si>
  <si>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</si>
  <si>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</si>
  <si>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</si>
  <si>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</si>
  <si>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</si>
  <si>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</si>
  <si>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</si>
  <si>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</si>
  <si>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</si>
  <si>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</si>
  <si>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</si>
  <si>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</si>
  <si>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</si>
  <si>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</si>
  <si>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</si>
  <si>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</si>
  <si>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</si>
  <si>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</si>
  <si>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</si>
  <si>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</si>
  <si>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</si>
  <si>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</si>
  <si>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</si>
  <si>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</si>
  <si>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</si>
  <si>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</si>
  <si>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</si>
  <si>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</si>
  <si>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</si>
  <si>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</si>
  <si>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</si>
  <si>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</si>
  <si>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</si>
  <si>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</si>
  <si>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</si>
  <si>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</si>
  <si>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</si>
  <si>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</si>
  <si>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</si>
  <si>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</si>
  <si>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</si>
  <si>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</si>
  <si>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</si>
  <si>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</si>
  <si>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</si>
  <si>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</si>
  <si>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</si>
  <si>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</si>
  <si>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</si>
  <si>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</si>
  <si>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</si>
  <si>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</si>
  <si>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</si>
  <si>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</si>
  <si>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</si>
  <si>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</si>
  <si>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</si>
  <si>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A.R.P.A. Valle d'Aosta</t>
  </si>
  <si>
    <t>Ammontare Complessivo dei Debiti e del Numero delle Imprese Creditrici - Elenco Fatture da Pagare Anno 2021</t>
  </si>
  <si>
    <t>29/09/2021</t>
  </si>
  <si>
    <t>752101395</t>
  </si>
  <si>
    <t>23/09/2021</t>
  </si>
  <si>
    <t>Corrispettivo pari al 70% per Fornitura e posa di uno spettrometro di massa triplo quadruplo interfacciato con cromatografo liquido ad alte prestazioni (U-HPLC) e completo di generatore di azoto-</t>
  </si>
  <si>
    <t>SI</t>
  </si>
  <si>
    <t>8172410613</t>
  </si>
  <si>
    <t>24/09/2021</t>
  </si>
  <si>
    <t>AB SCIEX S.r.l.</t>
  </si>
  <si>
    <t>06734220962</t>
  </si>
  <si>
    <t/>
  </si>
  <si>
    <t>Sezione Laboratorio chimico, biologico e microbiologico</t>
  </si>
  <si>
    <t>23/10/2021</t>
  </si>
  <si>
    <t>17/08/2021</t>
  </si>
  <si>
    <t>2021.0166.00274</t>
  </si>
  <si>
    <t>31/07/2021</t>
  </si>
  <si>
    <t>Luglio 2021 servizio di somministrazione di lavoro a tempo parziale e determinato di una unità di personale da assegnare all'ufficio contabilità</t>
  </si>
  <si>
    <t>ZA8315B308</t>
  </si>
  <si>
    <t>06/08/2021</t>
  </si>
  <si>
    <t>Adecco Italia S.p.A. - filiale di Aosta</t>
  </si>
  <si>
    <t>13366030156</t>
  </si>
  <si>
    <t>Amministrazione - Ufficio Personale</t>
  </si>
  <si>
    <t>04/10/2021</t>
  </si>
  <si>
    <t>23/08/2021</t>
  </si>
  <si>
    <t>1910157373/213660/P2</t>
  </si>
  <si>
    <t>18/08/2021</t>
  </si>
  <si>
    <t>Ns offerta biennale nr. 5000795896 del 18.06.2020 e vs trattativa nr. 1325319 del 17.06.2020. Si fattura la seconda e ultima annualita dal 18.08.2021 al 17.08.2022. Sommario: Articolo  Numero di contratto     Data inizio    Data fine       Prezzo</t>
  </si>
  <si>
    <t>Z972D57207</t>
  </si>
  <si>
    <t>19/08/2021</t>
  </si>
  <si>
    <t>Agilent Technlogies Italia S.p.A.</t>
  </si>
  <si>
    <t>12785290151</t>
  </si>
  <si>
    <t>12/10/2021</t>
  </si>
  <si>
    <t>30/10/2021</t>
  </si>
  <si>
    <t>07/09/2021</t>
  </si>
  <si>
    <t>0167</t>
  </si>
  <si>
    <t>16/08/2021</t>
  </si>
  <si>
    <t>intervento urgente di riparazione impianto elettrico presso la stazione di monitoraggio della qualità aria sita ad Aosta in Piazza Plouves</t>
  </si>
  <si>
    <t>Z6432C4928</t>
  </si>
  <si>
    <t>25/08/2021</t>
  </si>
  <si>
    <t>Aimar Matteo - Impianti elettrici</t>
  </si>
  <si>
    <t>00148210073</t>
  </si>
  <si>
    <t>Sezione Aria e Atmosfera</t>
  </si>
  <si>
    <t>25/10/2021</t>
  </si>
  <si>
    <t>24/10/2021</t>
  </si>
  <si>
    <t>20/07/2021</t>
  </si>
  <si>
    <t>000117/21P</t>
  </si>
  <si>
    <t>12/07/2021</t>
  </si>
  <si>
    <t>fornitura e installazione n. 1 sistema di estrazione automatica SPE a dischi (61€ oneri della sicurezza inclusi) LAB1BiotageÂ® Horizon 5000 3</t>
  </si>
  <si>
    <t>Z61320B55F</t>
  </si>
  <si>
    <t>ALFATECH S.P.A.</t>
  </si>
  <si>
    <t>01766930992</t>
  </si>
  <si>
    <t>10/09/2021</t>
  </si>
  <si>
    <t>000148/21P</t>
  </si>
  <si>
    <t>28/09/2021</t>
  </si>
  <si>
    <t>fornitura e installazione n. 1 sistema di estrazione automatica SPE a dischi (61€ oneri della sicurezza inclusi) LAB1</t>
  </si>
  <si>
    <t>27/11/2021</t>
  </si>
  <si>
    <t>59</t>
  </si>
  <si>
    <t>17/09/2021</t>
  </si>
  <si>
    <t>Convegno Nazionale Airp di Radioprotezione: La radioprotezione: novità e sfide tra innovazione normativa e tecnologica</t>
  </si>
  <si>
    <t>NO</t>
  </si>
  <si>
    <t>20/09/2021</t>
  </si>
  <si>
    <t>Associazione Italiana Radioprotezione (AIRP)</t>
  </si>
  <si>
    <t>02650880129</t>
  </si>
  <si>
    <t>01224030120</t>
  </si>
  <si>
    <t>16/11/2021</t>
  </si>
  <si>
    <t>02/08/2021</t>
  </si>
  <si>
    <t>20/2021/177</t>
  </si>
  <si>
    <t>21/07/2021</t>
  </si>
  <si>
    <t>ESAMI EMATOCHIMICI E/O STRUMENTALI VS DIP.LPLP210066</t>
  </si>
  <si>
    <t>Azienda USL</t>
  </si>
  <si>
    <t>00177330073</t>
  </si>
  <si>
    <t>91001750073</t>
  </si>
  <si>
    <t>19/09/2021</t>
  </si>
  <si>
    <t>30/12/2019</t>
  </si>
  <si>
    <t>90008450</t>
  </si>
  <si>
    <t>19/07/2018</t>
  </si>
  <si>
    <t>IN ATTESA NOTA DI CREDITO - Prot. 9750 del 19.08.20 - Interessi per ritardato pagamento, calcolati come da allegato tabulato.</t>
  </si>
  <si>
    <t>16/12/2019</t>
  </si>
  <si>
    <t>Banca Farmafactoring S.p.A (Edison Energia cedente)</t>
  </si>
  <si>
    <t>08526440154</t>
  </si>
  <si>
    <t>*</t>
  </si>
  <si>
    <t>90011725</t>
  </si>
  <si>
    <t>24/10/2018</t>
  </si>
  <si>
    <t>IN ATTESA NOTA DI CREDITO - Prot. 9750 del 19.08.20  -Interessi per ritardato pagamento, calcolati come da allegato tabulato.</t>
  </si>
  <si>
    <t>14/09/2021</t>
  </si>
  <si>
    <t>6900001390</t>
  </si>
  <si>
    <t>31/08/2021</t>
  </si>
  <si>
    <t>servizio sostitutivo mensa per il personale arpa (COMPRESA RITENUTA 0.50% DA LIQUIDARE A FINE CONTRATTO) - mese di Agosto 2021.</t>
  </si>
  <si>
    <t>81140348AC</t>
  </si>
  <si>
    <t>06/09/2021</t>
  </si>
  <si>
    <t>Blube CirFood S.C.</t>
  </si>
  <si>
    <t>02918310356</t>
  </si>
  <si>
    <t>03/11/2021</t>
  </si>
  <si>
    <t>1622/E</t>
  </si>
  <si>
    <t>30/08/2021</t>
  </si>
  <si>
    <t>VERIFICARE CCD IN FATTURA CONTO DIVERSO - Svincolo ritenuta garanzia 0,5% su servizio di lavaggio vetreria  e attrezzature di laboratorio e servizio pulizia dei locali ad uso uffici.</t>
  </si>
  <si>
    <t>Z102940D65</t>
  </si>
  <si>
    <t>C.M. Service S.r.l.</t>
  </si>
  <si>
    <t>08766390010</t>
  </si>
  <si>
    <t>Direzione amministrativa</t>
  </si>
  <si>
    <t>06/11/2021</t>
  </si>
  <si>
    <t>1621/E</t>
  </si>
  <si>
    <t>Svincolo ritenuta garanzia 0,5% su servizio di lavaggio vetreria  e attrezzature di laboratorio e servizio pulizia dei locali ad uso uffici.</t>
  </si>
  <si>
    <t>6687928CC4</t>
  </si>
  <si>
    <t>16/05/2016</t>
  </si>
  <si>
    <t>01/E</t>
  </si>
  <si>
    <t>27/04/2016</t>
  </si>
  <si>
    <t>Predisposizione DIA, Direzione lavorie e predisposizone documentazione per lavori cappa aspirazione laboratorio e studio tenuta statica microscopio</t>
  </si>
  <si>
    <t>ZAC1991716</t>
  </si>
  <si>
    <t>28/04/2016</t>
  </si>
  <si>
    <t>Capra Arch. Mario</t>
  </si>
  <si>
    <t>00555130079</t>
  </si>
  <si>
    <t>CPRMRA63A24A326Y</t>
  </si>
  <si>
    <t>28/06/2016</t>
  </si>
  <si>
    <t>10/12/2018</t>
  </si>
  <si>
    <t>2118035130</t>
  </si>
  <si>
    <t>14/11/2018</t>
  </si>
  <si>
    <t>IN ATTESA NOTA DI CREDITO - Fornitura reattivi: soluzione standard conducibilità 147 uS/cm per l'area operativa Acque e Spettrofotometria</t>
  </si>
  <si>
    <t>ZC225856D7</t>
  </si>
  <si>
    <t>07/12/2018</t>
  </si>
  <si>
    <t>Carlo Erba Reagenti Srl</t>
  </si>
  <si>
    <t>01802940484</t>
  </si>
  <si>
    <t>06/02/2019</t>
  </si>
  <si>
    <t>2121035817</t>
  </si>
  <si>
    <t>fornitura a scalare di reattivi chimici per la sezione Laboratorio (MePA). Anno 2021</t>
  </si>
  <si>
    <t>Z36308FC86</t>
  </si>
  <si>
    <t>07/10/2021</t>
  </si>
  <si>
    <t>10/08/2021</t>
  </si>
  <si>
    <t>285/A</t>
  </si>
  <si>
    <t>27/07/2021</t>
  </si>
  <si>
    <t>Pochettes, biro bic nero, tratto pen blu - richiesta PonchioneDirezione Generale</t>
  </si>
  <si>
    <t>Z7130B3955</t>
  </si>
  <si>
    <t>29/07/2021</t>
  </si>
  <si>
    <t>Cartostile S.a.s</t>
  </si>
  <si>
    <t>00189820079</t>
  </si>
  <si>
    <t>Direzione tecnica</t>
  </si>
  <si>
    <t>11/10/2021</t>
  </si>
  <si>
    <t>26/09/2021</t>
  </si>
  <si>
    <t>4/PA_2021</t>
  </si>
  <si>
    <t>18/09/2021</t>
  </si>
  <si>
    <t>Servizio di cooprdinamento tecnico e assistenza per il progetto LIFE16 CCA/IT/000060 PASTORALP</t>
  </si>
  <si>
    <t>Z3D2E97B1D</t>
  </si>
  <si>
    <t>Chaussod Sylvie</t>
  </si>
  <si>
    <t>01098630070</t>
  </si>
  <si>
    <t>CHSSLV75P44A326Z</t>
  </si>
  <si>
    <t>Progetti</t>
  </si>
  <si>
    <t>17/11/2021</t>
  </si>
  <si>
    <t>Coordinam tecnico e assistenza nell'ambito del progetto PASTORALP per gestione azioni residuali del progetto</t>
  </si>
  <si>
    <t>21/09/2021</t>
  </si>
  <si>
    <t>TA21SP-000844</t>
  </si>
  <si>
    <t>26/08/2021</t>
  </si>
  <si>
    <t>Servizio quadriennale di analisi su campioni d'acqua reflua per la sezione Laboratorio</t>
  </si>
  <si>
    <t>ZCB27CC295</t>
  </si>
  <si>
    <t>02/09/2021</t>
  </si>
  <si>
    <t>Chelab S.r.l. (EX Theolab S.p.A.)</t>
  </si>
  <si>
    <t>01500900269</t>
  </si>
  <si>
    <t>01/11/2021</t>
  </si>
  <si>
    <t>21921155</t>
  </si>
  <si>
    <t>Fornitura di n.2 lampadine per stereomicroscopio.</t>
  </si>
  <si>
    <t>Z9F30B3801</t>
  </si>
  <si>
    <t>03/09/2021</t>
  </si>
  <si>
    <t>Comoli Ferrari S.p.A.</t>
  </si>
  <si>
    <t>00123060030</t>
  </si>
  <si>
    <t>20/10/2021</t>
  </si>
  <si>
    <t>22/09/2021</t>
  </si>
  <si>
    <t>221000290315</t>
  </si>
  <si>
    <t>15/09/2021</t>
  </si>
  <si>
    <t>Fornit En. Elettrica "Verde" e servizi connessi - Edizione V - 01/01/21 - 31/12/22 - Sede Arpa</t>
  </si>
  <si>
    <t>8552058584</t>
  </si>
  <si>
    <t>CVA Energie S.r.l</t>
  </si>
  <si>
    <t>01032450072</t>
  </si>
  <si>
    <t>14/11/2021</t>
  </si>
  <si>
    <t>QUOTA IVA - Fornit En. Elettrica "Verde" e servizi connessi - Edizione V - 01/01/21 - 31/12/22 - Sede Arpa</t>
  </si>
  <si>
    <t>221000290308</t>
  </si>
  <si>
    <t>POD IT009E27921290 -  Via Liconi, fornitura energia elettrica ns. utenze. Periodo Agosto 2021.</t>
  </si>
  <si>
    <t>QUOTA IVA - POD IT009E27921290 -  Via Liconi, fornitura energia elettrica ns. utenze. Periodo Agosto 2021.</t>
  </si>
  <si>
    <t>221000290309</t>
  </si>
  <si>
    <t>POD IT009E09186395 - Donnas, fornitura energia elettrica ns. utenze. Periodo Agosto 2021.</t>
  </si>
  <si>
    <t>QUOTA IVA - POD IT009E09186395 - Donnas, fornitura energia elettrica ns. utenze. Periodo Agosto 2021.</t>
  </si>
  <si>
    <t>221000290310</t>
  </si>
  <si>
    <t>POD IT009E10194130 - Via Piccolo San Bernardo, fornitura energia elettrica ns. utenze. Periodo Agosto 2021.</t>
  </si>
  <si>
    <t>16/09/2021</t>
  </si>
  <si>
    <t>QUOTA IVA - POD IT009E10194130 - Via Piccolo San Bernardo, fornitura energia elettrica ns. utenze. Periodo Agosto 2021.</t>
  </si>
  <si>
    <t>221000290311</t>
  </si>
  <si>
    <t>POD IT009E09174976 - La Thuile, fornitura energia elettrica ns. utenze. Periodo Agosto 2021.</t>
  </si>
  <si>
    <t>QUOTA IVA - POD IT009E09174976 - La Thuile, fornitura energia elettrica ns. utenze. Periodo Agosto 2021.</t>
  </si>
  <si>
    <t>221000290312</t>
  </si>
  <si>
    <t>POD IT009E09176083 - Piazza Plouves, fornitura energia elettrica ns.utenze. Periodo Agosto 2021.</t>
  </si>
  <si>
    <t>QUOTA IVA - POD IT009E09176083 - Piazza Plouves, fornitura energia elettrica ns.utenze. Periodo Agosto 2021.</t>
  </si>
  <si>
    <t>221000290313</t>
  </si>
  <si>
    <t>POD IT009E09176058 - Etroubles, fornitura energia elettrica ns. utenze. Periodo Agosto 2021.</t>
  </si>
  <si>
    <t>QUOTA IVA - POD IT009E09176058 - Etroubles, fornitura energia elettrica ns. utenze. Periodo Agosto 2021.</t>
  </si>
  <si>
    <t>221000290314</t>
  </si>
  <si>
    <t>POD IT009E09158324 - Strada Pont Suaz, fornitura energia elettrica ns. utenze. Periodo Agosto 2021.</t>
  </si>
  <si>
    <t>QUOTA IVA - POD IT009E09158324 - Strada Pont Suaz, fornitura energia elettrica ns. utenze. Periodo Agosto 2021.</t>
  </si>
  <si>
    <t>328/PS</t>
  </si>
  <si>
    <t>PERIODO 2021-08  FATTURA PER SERVIZI DI PULIZIA RESI PRESSO VOSTRI LOCALI COME DA CONTRATTO FATTURAZIONE MENSILE EURO 3504.50 A DETRARRE 0,5 PER CENTO A GARANZIA</t>
  </si>
  <si>
    <t>8046564AAA</t>
  </si>
  <si>
    <t>DUCOPS SERVICE SOC. COOP.</t>
  </si>
  <si>
    <t>00313840548</t>
  </si>
  <si>
    <t>13/10/2021</t>
  </si>
  <si>
    <t>31/10/2021</t>
  </si>
  <si>
    <t>329/PS</t>
  </si>
  <si>
    <t>PERIODO 2021-08 SERVIZIO DI PULIZIA Laboratorio INTEGRATIVO E DISINFEZIONE A SEGUITO EMERGENZA COVID 19 NS PREV. OFFERTA N 264-20 -</t>
  </si>
  <si>
    <t>N86319</t>
  </si>
  <si>
    <t>Ulteriore proroga servizio sostitutivo mensa a favore personale agen.le utilizzo buoni pasto elettronici. Luglio 2021</t>
  </si>
  <si>
    <t>72058821F1</t>
  </si>
  <si>
    <t>04/08/2021</t>
  </si>
  <si>
    <t>Edenred Italia Srl (Ex Accor Services,ex Gemeaz Cusin)</t>
  </si>
  <si>
    <t>09429840151</t>
  </si>
  <si>
    <t>01014660417</t>
  </si>
  <si>
    <t>02/10/2021</t>
  </si>
  <si>
    <t>03/08/2021</t>
  </si>
  <si>
    <t>211901776213</t>
  </si>
  <si>
    <t>22/07/2021</t>
  </si>
  <si>
    <t>Fornit gas naturale e servizi connessi per le PA - Gas Naturale 12, Periodo 04.03.2021 - 30.06.2021</t>
  </si>
  <si>
    <t>ZEF2D43681</t>
  </si>
  <si>
    <t>23/07/2021</t>
  </si>
  <si>
    <t>Estra Energie S.r.l.</t>
  </si>
  <si>
    <t>01219980529</t>
  </si>
  <si>
    <t>08/09/2021</t>
  </si>
  <si>
    <t>211902003555</t>
  </si>
  <si>
    <t>IMPEGNO INSUFICIENTE - Fornit gas naturale e servizi connessi per le PA - Gas Naturale 12, 01/01-31/07/2021</t>
  </si>
  <si>
    <t>24/08/2021</t>
  </si>
  <si>
    <t>22/10/2021</t>
  </si>
  <si>
    <t>288</t>
  </si>
  <si>
    <t>Corso di formazione: AIA - AUA DELLE ATTIVITÀ PRODUTTIVE Aspetti normativi, tecnici e di controllo Analisi di casi pratici</t>
  </si>
  <si>
    <t>Z623307D2C</t>
  </si>
  <si>
    <t>Federazione delle Associazioni Scientifiche e Tecniche</t>
  </si>
  <si>
    <t>00916540156</t>
  </si>
  <si>
    <t>22/11/2021</t>
  </si>
  <si>
    <t>04/10/2017</t>
  </si>
  <si>
    <t>0000057</t>
  </si>
  <si>
    <t>31/08/2017</t>
  </si>
  <si>
    <t>(Richiesta NC per cod IVA errato) Approvvigionamento di minuti beni e servizi</t>
  </si>
  <si>
    <t>ZA518CEF27</t>
  </si>
  <si>
    <t>14/09/2017</t>
  </si>
  <si>
    <t>Ferramenta Pennazio Pession di Pennazio Michel &amp; C. snc</t>
  </si>
  <si>
    <t>00054500079</t>
  </si>
  <si>
    <t>21/06/2019</t>
  </si>
  <si>
    <t>13/11/2017</t>
  </si>
  <si>
    <t>897</t>
  </si>
  <si>
    <t>Approvvigionamento di minuti beni e servizi. Individuazione fornitori e impegno di spesa per il triennio 2021-2023</t>
  </si>
  <si>
    <t>Z8030B3879</t>
  </si>
  <si>
    <t>01/09/2021</t>
  </si>
  <si>
    <t>1601/E</t>
  </si>
  <si>
    <t>IMPEGNO INSUFFICIENTE - Fornitura di un monitor  per la Sezione Acque superficiali CIG:Z693279873</t>
  </si>
  <si>
    <t>Z693279873</t>
  </si>
  <si>
    <t>FRANGI S.R.L.S.</t>
  </si>
  <si>
    <t>04179660248</t>
  </si>
  <si>
    <t>Sezione Acque superficiali</t>
  </si>
  <si>
    <t>371PA</t>
  </si>
  <si>
    <t>ORDINE 6295648 - DIRETTORE GENERALE - ARPA VDA - ACQUISTO FUSORE PER STAMPANTE</t>
  </si>
  <si>
    <t>Z9A32AA84E</t>
  </si>
  <si>
    <t>Ga Service srl</t>
  </si>
  <si>
    <t>07252620963</t>
  </si>
  <si>
    <t>09/11/2021</t>
  </si>
  <si>
    <t>13/09/2021</t>
  </si>
  <si>
    <t>402410</t>
  </si>
  <si>
    <t>25/06/2021</t>
  </si>
  <si>
    <t>12 wireless mini data logger with interal temperature sensor - cod inv AGF5</t>
  </si>
  <si>
    <t>ZEE323BCB0</t>
  </si>
  <si>
    <t>Geoprecision</t>
  </si>
  <si>
    <t>Sezione Agenti Fisici</t>
  </si>
  <si>
    <t>1000055645</t>
  </si>
  <si>
    <t>CDC: 8277876F5C-- CF: GRNRCE94D12A326K MATR: 2289250 CDC: 8277876F5C-- LAV: GRANGE ERIC - CF: GRNRCE94D12A326K - MATR: 2289250 - DT INIZ: 04/11/2020 - DT FINE: 03/11/2021 Periodo Rif. Doc.: 2021 Luglio</t>
  </si>
  <si>
    <t>8277876F5C</t>
  </si>
  <si>
    <t>11/08/2021</t>
  </si>
  <si>
    <t>Gi Group S.p.A.</t>
  </si>
  <si>
    <t>11629770154</t>
  </si>
  <si>
    <t>10/10/2021</t>
  </si>
  <si>
    <t>1000055644</t>
  </si>
  <si>
    <t>CDC: 82779761E6-- CF: SBLMHL87L01A326H MATR: 2266817 CDC: 82779761E6-- LAV: ISABELLON MICHEL - CF: SBLMHL87L01A326H - MATR: 2266817 - DT INIZ: 14/09/2020 - DT FINE: 30/06/2022 Periodo Rif. Doc.: Luglio 2021</t>
  </si>
  <si>
    <t>82779761E6</t>
  </si>
  <si>
    <t>1000073643</t>
  </si>
  <si>
    <t>MESE DI AGOSTO - CDC: 82779761E6-- CF: SBLMHL87L01A326H MATR: 2266817 CDC: 82779761E6-- LAV: ISABELLON MICHEL - CF: SBLMHL87L01A326H - MATR: 2266817 - DT INIZ: 14/09/2020 - DT FINE: 30/06/2022 Periodo Rif. Doc.: 202108</t>
  </si>
  <si>
    <t>10/11/2021</t>
  </si>
  <si>
    <t>1000065352</t>
  </si>
  <si>
    <t>Mese di Agosto - CDC: 8277876F5C-- CF: GRNRCE94D12A326K MATR: 2289250 CDC: 8277876F5C-- LAV: GRANGE ERIC - CF: GRNRCE94D12A326K - MATR: 2289250 - DT INIZ: 04/11/2020 - DT FINE: 03/11/2021 Periodo Rif. Doc.: 202108</t>
  </si>
  <si>
    <t>014/5726</t>
  </si>
  <si>
    <t>FT.VEND. COMMESSA 45081 LUGLIO 2021SERVIZIO DI ELABORAZIONE DATI PER LA GESTIONE RELATIVA AL TRATTAMENTO GIURIDICO, ECONOMICO E PREVIDENZIALE 2018/2021 Vs. Ordine: Atto 55 del 29/12/2017 CIG: Z932188659</t>
  </si>
  <si>
    <t>Z932188659</t>
  </si>
  <si>
    <t>GPI Spa (ex Nuova Sigma Srl_ex. Sigma Inf. Spa)</t>
  </si>
  <si>
    <t>01944260221</t>
  </si>
  <si>
    <t>05/10/2021</t>
  </si>
  <si>
    <t>17075V4</t>
  </si>
  <si>
    <t>ZDD30B3A02</t>
  </si>
  <si>
    <t>09/09/2021</t>
  </si>
  <si>
    <t>Gros Cidac s.r.l.</t>
  </si>
  <si>
    <t>00163590078</t>
  </si>
  <si>
    <t>08/11/2021</t>
  </si>
  <si>
    <t>601/B</t>
  </si>
  <si>
    <t>MANCA CCD - Fornitura di uno scanner Epson WorkForce DS-1630</t>
  </si>
  <si>
    <t>Z9332C0959</t>
  </si>
  <si>
    <t>GRUPPO GALAGANT SRL</t>
  </si>
  <si>
    <t>14197361000</t>
  </si>
  <si>
    <t>Direzione generale</t>
  </si>
  <si>
    <t>F052113021</t>
  </si>
  <si>
    <t>fornitura a scalare, per l'anno 2021, di kit, soluzioni e ricambi Hach Lange - Progetto SARI</t>
  </si>
  <si>
    <t>Z8B30DDEFB</t>
  </si>
  <si>
    <t>Hach Lange S.r.l.</t>
  </si>
  <si>
    <t>11277000151</t>
  </si>
  <si>
    <t>492/003</t>
  </si>
  <si>
    <t>27/09/2021</t>
  </si>
  <si>
    <t>Lavoro Svolto in data 23/09/21 come da rapportino 3184 c/o Ghiacciaio Timorion</t>
  </si>
  <si>
    <t>ZB82881E6F</t>
  </si>
  <si>
    <t>Helimontblanc srl</t>
  </si>
  <si>
    <t>01229430077</t>
  </si>
  <si>
    <t>26/11/2021</t>
  </si>
  <si>
    <t>FATTPA 112_21</t>
  </si>
  <si>
    <t>IBAN FATTURA DIVERSO! MANCA NUOVO CCD - iscrizione di due dipendenti (Zublena e Desandré) dell'ARPA Valle d'Aosta alla Società Italiana di Aerosol per l'anno 2021. Integrazione al Provvedimento del Direttore generale n. 27 del 19 aprile 2021.</t>
  </si>
  <si>
    <t>IAS - Società Italiana di Aerosol</t>
  </si>
  <si>
    <t>03237461201</t>
  </si>
  <si>
    <t>91297750373</t>
  </si>
  <si>
    <t>02/11/2021</t>
  </si>
  <si>
    <t>746 PA</t>
  </si>
  <si>
    <t>FATTURA Servizio triennale di connettività - collegamento internet in fibra ottica e di protezione traffico internet di ARPA Valle d'Aosta - Periodo Luglio/Agosto 2021</t>
  </si>
  <si>
    <t>INVA S.p.a. (Ex INVASIT srl)</t>
  </si>
  <si>
    <t>00521690073</t>
  </si>
  <si>
    <t>30/09/2021</t>
  </si>
  <si>
    <t>97194</t>
  </si>
  <si>
    <t>22/03/2021</t>
  </si>
  <si>
    <t>spending order for AFRICA (Asbestos Fibre Regular Informal Counting Arrangement) participation - ROUND 64 (2021).</t>
  </si>
  <si>
    <t>ZDF310E4A9</t>
  </si>
  <si>
    <t>IOM - Institute of Occupational Medicine</t>
  </si>
  <si>
    <t>99999999999</t>
  </si>
  <si>
    <t>00801629059</t>
  </si>
  <si>
    <t>Sezione Analisi mineralogiche, morfologiche e microanalisi</t>
  </si>
  <si>
    <t>23/11/2021</t>
  </si>
  <si>
    <t>00472664</t>
  </si>
  <si>
    <t>demande d'approvisionnement de normes ISO - €26,40 IVA da versare in Italia</t>
  </si>
  <si>
    <t>Z6032D770B</t>
  </si>
  <si>
    <t>ISO - Organisation internat. de normalisation</t>
  </si>
  <si>
    <t>105816788</t>
  </si>
  <si>
    <t>CHE105816788</t>
  </si>
  <si>
    <t>29/10/2021</t>
  </si>
  <si>
    <t>221021928</t>
  </si>
  <si>
    <t>FATT CIG ERRATO- CHIEDERE N/C -Oggetto:  MANTENIMENTO  2021  - CERTIFICATO 0486.2020 - NORMA ISO 45001</t>
  </si>
  <si>
    <t>ZE130F9CBE</t>
  </si>
  <si>
    <t>Istituto Italiano del Marchio di Qualità S.p.a. -IMQ</t>
  </si>
  <si>
    <t>12898410159</t>
  </si>
  <si>
    <t>221021969</t>
  </si>
  <si>
    <t>Oggetto: Storno fattura Nro.: 0221021928 del: 30.08.2021 per: Errata Fatturazione</t>
  </si>
  <si>
    <t>07/11/2021</t>
  </si>
  <si>
    <t>221021970</t>
  </si>
  <si>
    <t>Oggetto:  MANTENIMENTO  2021  - CERTIFICATO 0486.2020 - NORMA ISO 45001</t>
  </si>
  <si>
    <t>15/06/2021</t>
  </si>
  <si>
    <t>00437/B</t>
  </si>
  <si>
    <t>01/06/2021</t>
  </si>
  <si>
    <t>MANCA C/C DED. - Nastro americano -  Approvvigionamento di minuti beni e servizi. Individuazione fornitori e impegno di spesa per il triennio 2021-2023</t>
  </si>
  <si>
    <t>Z6D30B3841</t>
  </si>
  <si>
    <t>03/06/2021</t>
  </si>
  <si>
    <t>La Prealpina - RON &amp;FIGLI Spa</t>
  </si>
  <si>
    <t>00768820011</t>
  </si>
  <si>
    <t>09/03/2018</t>
  </si>
  <si>
    <t>9700168404</t>
  </si>
  <si>
    <t>07/03/2018</t>
  </si>
  <si>
    <t>In attesa di Nota Credito a storno totale- Manutenzione dal 01/05/2017 al 30/04/2018 dei microscopi ottici ed elettronici</t>
  </si>
  <si>
    <t>ZA019D8437</t>
  </si>
  <si>
    <t>Leica Microsystems S.p.A.</t>
  </si>
  <si>
    <t>09933630155</t>
  </si>
  <si>
    <t>08/05/2018</t>
  </si>
  <si>
    <t>9700211988</t>
  </si>
  <si>
    <t>Fattura per contratto di manutenzione StandardCare su strumentazione Leica  in Vostro possesso. Vostro ordine stipula 1755373 21.07.21 Durata del contratto: 01.01.2021 - 31.12.2023 CIG: ZE0323792F contributo conai assolto</t>
  </si>
  <si>
    <t>ZE0323792F</t>
  </si>
  <si>
    <t>15/10/2021</t>
  </si>
  <si>
    <t>2021   399</t>
  </si>
  <si>
    <t>Servizio triennale 2019-2021 manutenzione "Full Risk" sulla strumentazione sezione Agenti Fisici - Area Rdioattività amb.le</t>
  </si>
  <si>
    <t>Z2E283639E</t>
  </si>
  <si>
    <t>MI.AM. S.r.l.</t>
  </si>
  <si>
    <t>02418020968</t>
  </si>
  <si>
    <t>15/11/2021</t>
  </si>
  <si>
    <t>0000101/PA</t>
  </si>
  <si>
    <t>Servizio triennale di lavaggio degli indumenti tecnici e da laboratorio dell'ARPA -  periodo LUGLIO 2021</t>
  </si>
  <si>
    <t>Z572D31D52</t>
  </si>
  <si>
    <t>Mont Fallère Società Cooperativa Sociale</t>
  </si>
  <si>
    <t>00516330073</t>
  </si>
  <si>
    <t>0000114/PA</t>
  </si>
  <si>
    <t>Servizio triennale di lavaggio degli indumenti tecnici e da laboratorio dell'ARPA -  Mese di Agosto 2021.</t>
  </si>
  <si>
    <t>369/001</t>
  </si>
  <si>
    <t>affidamento del servizio di ritiro e smaltimento di strumentazione elettrica ed elettronica dismessa, rifiuti ingombranti, toner e inchiostro di stampanti dell'ARPA Valle d'Aosta. CIG Z20328D31D</t>
  </si>
  <si>
    <t>Z20328D31D</t>
  </si>
  <si>
    <t>Monte Bianco Servizi S.r.l.</t>
  </si>
  <si>
    <t>01215880079</t>
  </si>
  <si>
    <t>14/10/2021</t>
  </si>
  <si>
    <t>05/11/2021</t>
  </si>
  <si>
    <t>31/12/2020</t>
  </si>
  <si>
    <t>3139 / 1110</t>
  </si>
  <si>
    <t>21/12/2020</t>
  </si>
  <si>
    <t>Veicolo - Targa: GB993BM , Telaio: ZFA26300006S36289 , KM: 368 , Descr Veicolo: FIAT - 263 1.4 MET CORRISPETTIVO DA DETERMINARE CON CASAMADRE</t>
  </si>
  <si>
    <t>Nuova Autoalpina S.r.l.</t>
  </si>
  <si>
    <t>00504650078</t>
  </si>
  <si>
    <t>28/02/2021</t>
  </si>
  <si>
    <t>1285</t>
  </si>
  <si>
    <t xml:space="preserve">Registration Fee presentazione lavori H.Diemoz
</t>
  </si>
  <si>
    <t>Quadriennial Ozone Symposium 2008</t>
  </si>
  <si>
    <t>19/11/2021</t>
  </si>
  <si>
    <t>303/PA/2021</t>
  </si>
  <si>
    <t>28/08/2021</t>
  </si>
  <si>
    <t>Fornitura di n. 2 PC per l'Ufficio Personale</t>
  </si>
  <si>
    <t>Z2732BDA97</t>
  </si>
  <si>
    <t>Quasartek S.r.l.</t>
  </si>
  <si>
    <t>06467211006</t>
  </si>
  <si>
    <t>27/10/2021</t>
  </si>
  <si>
    <t>n. 1 PC per la Sezione Acque superficiali</t>
  </si>
  <si>
    <t>n. 1 PC per l'Area operativa Radiazione Solare ed Atmosfera</t>
  </si>
  <si>
    <t>2021107372</t>
  </si>
  <si>
    <t>3 canoni bimestrali da Luglio 2021 a Gennaio 2022 Noleggio sistema Olfattivo EOS- PAGAMENTO:  2.189,00 EURO AL 30/11/21</t>
  </si>
  <si>
    <t>867455553D</t>
  </si>
  <si>
    <t>Sacmi Imola Società Cooperativa</t>
  </si>
  <si>
    <t>00498321207</t>
  </si>
  <si>
    <t>30/11/2021</t>
  </si>
  <si>
    <t>3 canoni bimestrali da Luglio 2021 a Gennaio 2022 Noleggio sistema Olfattivo EOS- PAGAMENTO:  2.189,00 EURO AL 30/1/22</t>
  </si>
  <si>
    <t>30/01/2022</t>
  </si>
  <si>
    <t>3250002613</t>
  </si>
  <si>
    <t>28/07/2021</t>
  </si>
  <si>
    <t>fornitura e installazione gascromatografo con analizzatore a triploquadrupolo (GC/MS/MS) - compresi 50€ rischi interferenze LAB 030 da FPV</t>
  </si>
  <si>
    <t>867448182B</t>
  </si>
  <si>
    <t>SHIMADZU Italia S.r.l</t>
  </si>
  <si>
    <t>10191010155</t>
  </si>
  <si>
    <t>21005865</t>
  </si>
  <si>
    <t>LOTTO 2 - Fornit triennale di gas puri per l'espletamento delle attività della Sezione Aria e Atmosfera</t>
  </si>
  <si>
    <t>8365826203</t>
  </si>
  <si>
    <t>SIAD - Società Italiana Acetilene &amp; Derivati</t>
  </si>
  <si>
    <t>00209070168</t>
  </si>
  <si>
    <t>13/02/2020</t>
  </si>
  <si>
    <t>2020/519/2</t>
  </si>
  <si>
    <t>27/01/2020</t>
  </si>
  <si>
    <t>Rinnovo canone di posta elettronica certificata - Pagamento con C/C</t>
  </si>
  <si>
    <t>29/01/2020</t>
  </si>
  <si>
    <t>SISCOM SpA</t>
  </si>
  <si>
    <t>01778000040</t>
  </si>
  <si>
    <t>29/03/2020</t>
  </si>
  <si>
    <t>252/E</t>
  </si>
  <si>
    <t>Fornitura di n. 5 Licenze Office "2019 Pro Plus Licenza ESD Microsoft"</t>
  </si>
  <si>
    <t>Z6C32C34C3</t>
  </si>
  <si>
    <t>Soluzioni Informatiche di David Morelli</t>
  </si>
  <si>
    <t>07990631009</t>
  </si>
  <si>
    <t>MRLDVD75E16D773G</t>
  </si>
  <si>
    <t>26/PA</t>
  </si>
  <si>
    <t>Servizio minuta manutenzione - con prestazioni accessorie - presso sede agenziale e postazioni di servizio</t>
  </si>
  <si>
    <t>Z4D2E061E9</t>
  </si>
  <si>
    <t>Stella S.a.s</t>
  </si>
  <si>
    <t>00465100071</t>
  </si>
  <si>
    <t>156</t>
  </si>
  <si>
    <t>Servizio assistenza al RUP x predisposiz document di gara x appalto servizio quinquennale manutenz strumentaz Sezione Aria e Atmosfera</t>
  </si>
  <si>
    <t>Z802AC8D3F</t>
  </si>
  <si>
    <t>Studio legale Roullet-Scalise</t>
  </si>
  <si>
    <t>01128610076</t>
  </si>
  <si>
    <t>7X02424652</t>
  </si>
  <si>
    <t>IMPEGNO INSUFFICIENTE - 5BIM 2021- Periodo Giugno/Luglio - Convenzioni CONSIP "Telefonia mobile 7"</t>
  </si>
  <si>
    <t>Z7E24D3FB4</t>
  </si>
  <si>
    <t>Telecom Italia S.p.a.</t>
  </si>
  <si>
    <t>00488410010</t>
  </si>
  <si>
    <t>27/08/2021</t>
  </si>
  <si>
    <t>500354/C10</t>
  </si>
  <si>
    <t>(pagata con carta prepagata) UNI CENT/TS13649:2015, UNI EN/TR 17078:2018, UNI EN 1911:2010, UNI EN ISO 16911-2:2013, UNI EN ISO21877:2020, UNI EN 12260:2004, UNI EN1484:1999</t>
  </si>
  <si>
    <t>ZBE31B4E7C</t>
  </si>
  <si>
    <t>UNI - Ente Nazionale Italiano di Unificazione</t>
  </si>
  <si>
    <t>06786300159</t>
  </si>
  <si>
    <t>80037830157</t>
  </si>
  <si>
    <t>37</t>
  </si>
  <si>
    <t>Seconda Tranche a saldo Borsa di studio x sviluppo algoritmi previsione radiaz ultravioletta per stazioni Roma e VdA e avvio misure radiaz solare UV c/o stazione Punta Helbronner</t>
  </si>
  <si>
    <t>Università degli Studi La Sapienza</t>
  </si>
  <si>
    <t>02133771002</t>
  </si>
  <si>
    <t>80209930587</t>
  </si>
  <si>
    <t>48/E</t>
  </si>
  <si>
    <t>ZC230B3998</t>
  </si>
  <si>
    <t>VAMA Soc. Coop. a r.l.</t>
  </si>
  <si>
    <t>00493460075</t>
  </si>
  <si>
    <t>AN16320465</t>
  </si>
  <si>
    <t>contratti concernenti la telefonia mobile (operatore Vodafone) a servizio di strumentazione di monitoraggio ambientale dal 2021 al 2030. Periodo 10 luglio 2021 - 09 settembre 2021.</t>
  </si>
  <si>
    <t>ZE8328964E</t>
  </si>
  <si>
    <t>Vodafone Omnitel N.V.</t>
  </si>
  <si>
    <t>08539010010</t>
  </si>
  <si>
    <t>93026890017</t>
  </si>
  <si>
    <t>AN16328758</t>
  </si>
  <si>
    <t>AN16340137</t>
  </si>
  <si>
    <t>AN16340214</t>
  </si>
  <si>
    <t>AN16353658</t>
  </si>
  <si>
    <t>AN16366573</t>
  </si>
  <si>
    <t>AN16375975</t>
  </si>
  <si>
    <t>AN16375976</t>
  </si>
  <si>
    <t>AN16382392</t>
  </si>
  <si>
    <t>AN16382393</t>
  </si>
  <si>
    <t>AN16382395</t>
  </si>
  <si>
    <t>07/12/2017</t>
  </si>
  <si>
    <t>3073189166</t>
  </si>
  <si>
    <t>30/11/2017</t>
  </si>
  <si>
    <t>Fornit REATT per la sezione Laboratorio (Lotti 1, 2, 3)</t>
  </si>
  <si>
    <t>Z1820C3071</t>
  </si>
  <si>
    <t>01/12/2017</t>
  </si>
  <si>
    <t>VWR International s.r  (Ex VWR International PBI)</t>
  </si>
  <si>
    <t>12864800151</t>
  </si>
  <si>
    <t>30/01/2018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</si>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</sst>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left" vertical="center" wrapText="1"/>
      <protection/>
    </xf>
    <xf numFmtId="0" fontId="21" fillId="0" borderId="0" xfId="48" applyNumberFormat="1" applyFont="1" applyFill="1" applyBorder="1" applyAlignment="1" applyProtection="1">
      <alignment horizontal="left" vertical="center" wrapText="1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 wrapText="1"/>
      <protection/>
    </xf>
    <xf numFmtId="4" fontId="37" fillId="0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2"/>
      <c r="AK6" s="233"/>
      <c r="AL6" s="23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101</v>
      </c>
      <c r="B5" s="260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99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98</v>
      </c>
      <c r="B7" s="253"/>
      <c r="C7" s="165">
        <f>Debiti!G6</f>
        <v>57</v>
      </c>
      <c r="D7" s="163"/>
      <c r="E7" s="273" t="s">
        <v>112</v>
      </c>
      <c r="F7" s="274"/>
      <c r="G7" s="274"/>
      <c r="H7" s="97"/>
      <c r="I7" s="184"/>
      <c r="J7" s="183"/>
      <c r="K7" s="97"/>
      <c r="L7" s="174"/>
      <c r="M7" s="182"/>
      <c r="N7" s="268" t="s">
        <v>97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96</v>
      </c>
      <c r="B9" s="267"/>
      <c r="C9" s="175">
        <f>ElencoFatture!O6</f>
        <v>0</v>
      </c>
      <c r="D9" s="176"/>
      <c r="E9" s="261" t="s">
        <v>90</v>
      </c>
      <c r="F9" s="262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94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93</v>
      </c>
      <c r="B11" s="263"/>
      <c r="C11" s="175">
        <f>ElencoFatture!O8</f>
        <v>0</v>
      </c>
      <c r="D11" s="176"/>
      <c r="E11" s="261" t="s">
        <v>90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92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91</v>
      </c>
      <c r="B13" s="250"/>
      <c r="C13" s="165">
        <f>C11</f>
        <v>0</v>
      </c>
      <c r="D13" s="173"/>
      <c r="E13" s="249" t="s">
        <v>90</v>
      </c>
      <c r="F13" s="250"/>
      <c r="G13" s="164">
        <f>C13/100*5</f>
        <v>0</v>
      </c>
      <c r="H13" s="163"/>
      <c r="I13" s="254" t="s">
        <v>89</v>
      </c>
      <c r="J13" s="255"/>
      <c r="L13" s="162" t="str">
        <f>IF(C7&lt;=G13,"SI","NO")</f>
        <v>NO</v>
      </c>
      <c r="M13" s="161"/>
      <c r="N13" s="270" t="s">
        <v>88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87</v>
      </c>
      <c r="B15" s="253"/>
      <c r="C15" s="165">
        <v>0</v>
      </c>
      <c r="D15" s="97"/>
      <c r="E15" s="249" t="s">
        <v>86</v>
      </c>
      <c r="F15" s="250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70" t="s">
        <v>84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83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81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79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78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77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76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33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114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72</v>
      </c>
      <c r="B5" s="275"/>
      <c r="C5" s="275"/>
      <c r="D5" s="275"/>
      <c r="E5" s="275"/>
      <c r="F5" s="276"/>
      <c r="G5" s="148">
        <f>(G126)</f>
        <v>450254.96000000014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73</v>
      </c>
      <c r="B6" s="275"/>
      <c r="C6" s="275"/>
      <c r="D6" s="275"/>
      <c r="E6" s="275"/>
      <c r="F6" s="275"/>
      <c r="G6" s="149">
        <f>(AC126)</f>
        <v>57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2021</v>
      </c>
      <c r="B11" s="108">
        <v>784</v>
      </c>
      <c r="C11" s="109" t="s">
        <v>115</v>
      </c>
      <c r="D11" s="297" t="s">
        <v>116</v>
      </c>
      <c r="E11" s="109" t="s">
        <v>117</v>
      </c>
      <c r="F11" s="111" t="s">
        <v>118</v>
      </c>
      <c r="G11" s="112">
        <v>239623.26</v>
      </c>
      <c r="H11" s="112">
        <v>43210.75</v>
      </c>
      <c r="I11" s="143" t="s">
        <v>119</v>
      </c>
      <c r="J11" s="112">
        <f>IF(I11="SI",G11-H11,G11)</f>
        <v>196412.51</v>
      </c>
      <c r="K11" s="298" t="s">
        <v>120</v>
      </c>
      <c r="L11" s="108">
        <v>2021</v>
      </c>
      <c r="M11" s="108">
        <v>11610</v>
      </c>
      <c r="N11" s="109" t="s">
        <v>121</v>
      </c>
      <c r="O11" s="111" t="s">
        <v>122</v>
      </c>
      <c r="P11" s="109" t="s">
        <v>123</v>
      </c>
      <c r="Q11" s="109" t="s">
        <v>124</v>
      </c>
      <c r="R11" s="108">
        <v>17</v>
      </c>
      <c r="S11" s="111" t="s">
        <v>125</v>
      </c>
      <c r="T11" s="108">
        <v>2040101</v>
      </c>
      <c r="U11" s="108">
        <v>241</v>
      </c>
      <c r="V11" s="108">
        <v>200</v>
      </c>
      <c r="W11" s="108">
        <v>7004</v>
      </c>
      <c r="X11" s="113">
        <v>2020</v>
      </c>
      <c r="Y11" s="113">
        <v>115</v>
      </c>
      <c r="Z11" s="113">
        <v>0</v>
      </c>
      <c r="AA11" s="114" t="s">
        <v>124</v>
      </c>
      <c r="AB11" s="109" t="s">
        <v>126</v>
      </c>
      <c r="AC11" s="107">
        <f>IF(O11=O10,0,1)</f>
        <v>1</v>
      </c>
    </row>
    <row r="12" spans="1:29" ht="15">
      <c r="A12" s="108">
        <v>2021</v>
      </c>
      <c r="B12" s="108">
        <v>685</v>
      </c>
      <c r="C12" s="109" t="s">
        <v>127</v>
      </c>
      <c r="D12" s="297" t="s">
        <v>128</v>
      </c>
      <c r="E12" s="109" t="s">
        <v>129</v>
      </c>
      <c r="F12" s="111" t="s">
        <v>130</v>
      </c>
      <c r="G12" s="112">
        <v>2307.58</v>
      </c>
      <c r="H12" s="112">
        <v>54.56</v>
      </c>
      <c r="I12" s="143" t="s">
        <v>119</v>
      </c>
      <c r="J12" s="112">
        <f>IF(I12="SI",G12-H12,G12)</f>
        <v>2253.02</v>
      </c>
      <c r="K12" s="298" t="s">
        <v>131</v>
      </c>
      <c r="L12" s="108">
        <v>2021</v>
      </c>
      <c r="M12" s="108">
        <v>9691</v>
      </c>
      <c r="N12" s="109" t="s">
        <v>132</v>
      </c>
      <c r="O12" s="111" t="s">
        <v>133</v>
      </c>
      <c r="P12" s="109" t="s">
        <v>134</v>
      </c>
      <c r="Q12" s="109" t="s">
        <v>124</v>
      </c>
      <c r="R12" s="108">
        <v>21</v>
      </c>
      <c r="S12" s="111" t="s">
        <v>135</v>
      </c>
      <c r="T12" s="108">
        <v>1000201</v>
      </c>
      <c r="U12" s="108">
        <v>122</v>
      </c>
      <c r="V12" s="108">
        <v>145</v>
      </c>
      <c r="W12" s="108">
        <v>1012</v>
      </c>
      <c r="X12" s="113">
        <v>2021</v>
      </c>
      <c r="Y12" s="113">
        <v>355</v>
      </c>
      <c r="Z12" s="113">
        <v>0</v>
      </c>
      <c r="AA12" s="114" t="s">
        <v>136</v>
      </c>
      <c r="AB12" s="109" t="s">
        <v>136</v>
      </c>
      <c r="AC12" s="107">
        <f>IF(O12=O11,0,1)</f>
        <v>1</v>
      </c>
    </row>
    <row r="13" spans="1:29" ht="15">
      <c r="A13" s="108">
        <v>2021</v>
      </c>
      <c r="B13" s="108">
        <v>697</v>
      </c>
      <c r="C13" s="109" t="s">
        <v>137</v>
      </c>
      <c r="D13" s="297" t="s">
        <v>138</v>
      </c>
      <c r="E13" s="109" t="s">
        <v>139</v>
      </c>
      <c r="F13" s="111" t="s">
        <v>140</v>
      </c>
      <c r="G13" s="112">
        <v>18118.46</v>
      </c>
      <c r="H13" s="112">
        <v>3267.26</v>
      </c>
      <c r="I13" s="143" t="s">
        <v>119</v>
      </c>
      <c r="J13" s="112">
        <f>IF(I13="SI",G13-H13,G13)</f>
        <v>14851.199999999999</v>
      </c>
      <c r="K13" s="298" t="s">
        <v>141</v>
      </c>
      <c r="L13" s="108">
        <v>2021</v>
      </c>
      <c r="M13" s="108">
        <v>10189</v>
      </c>
      <c r="N13" s="109" t="s">
        <v>142</v>
      </c>
      <c r="O13" s="111" t="s">
        <v>143</v>
      </c>
      <c r="P13" s="109" t="s">
        <v>144</v>
      </c>
      <c r="Q13" s="109" t="s">
        <v>144</v>
      </c>
      <c r="R13" s="108">
        <v>17</v>
      </c>
      <c r="S13" s="111" t="s">
        <v>125</v>
      </c>
      <c r="T13" s="108">
        <v>1020201</v>
      </c>
      <c r="U13" s="108">
        <v>122</v>
      </c>
      <c r="V13" s="108">
        <v>145</v>
      </c>
      <c r="W13" s="108">
        <v>7009</v>
      </c>
      <c r="X13" s="113">
        <v>2021</v>
      </c>
      <c r="Y13" s="113">
        <v>420</v>
      </c>
      <c r="Z13" s="113">
        <v>0</v>
      </c>
      <c r="AA13" s="114" t="s">
        <v>145</v>
      </c>
      <c r="AB13" s="109" t="s">
        <v>146</v>
      </c>
      <c r="AC13" s="107">
        <f>IF(O13=O12,0,1)</f>
        <v>1</v>
      </c>
    </row>
    <row r="14" spans="1:29" ht="15">
      <c r="A14" s="108">
        <v>2021</v>
      </c>
      <c r="B14" s="108">
        <v>714</v>
      </c>
      <c r="C14" s="109" t="s">
        <v>147</v>
      </c>
      <c r="D14" s="297" t="s">
        <v>148</v>
      </c>
      <c r="E14" s="109" t="s">
        <v>149</v>
      </c>
      <c r="F14" s="111" t="s">
        <v>150</v>
      </c>
      <c r="G14" s="112">
        <v>748.47</v>
      </c>
      <c r="H14" s="112">
        <v>134.97</v>
      </c>
      <c r="I14" s="143" t="s">
        <v>119</v>
      </c>
      <c r="J14" s="112">
        <f>IF(I14="SI",G14-H14,G14)</f>
        <v>613.5</v>
      </c>
      <c r="K14" s="298" t="s">
        <v>151</v>
      </c>
      <c r="L14" s="108">
        <v>2021</v>
      </c>
      <c r="M14" s="108">
        <v>10444</v>
      </c>
      <c r="N14" s="109" t="s">
        <v>152</v>
      </c>
      <c r="O14" s="111" t="s">
        <v>153</v>
      </c>
      <c r="P14" s="109" t="s">
        <v>154</v>
      </c>
      <c r="Q14" s="109" t="s">
        <v>124</v>
      </c>
      <c r="R14" s="108">
        <v>14</v>
      </c>
      <c r="S14" s="111" t="s">
        <v>155</v>
      </c>
      <c r="T14" s="108">
        <v>1020201</v>
      </c>
      <c r="U14" s="108">
        <v>122</v>
      </c>
      <c r="V14" s="108">
        <v>145</v>
      </c>
      <c r="W14" s="108">
        <v>4009</v>
      </c>
      <c r="X14" s="113">
        <v>2021</v>
      </c>
      <c r="Y14" s="113">
        <v>502</v>
      </c>
      <c r="Z14" s="113">
        <v>0</v>
      </c>
      <c r="AA14" s="114" t="s">
        <v>156</v>
      </c>
      <c r="AB14" s="109" t="s">
        <v>157</v>
      </c>
      <c r="AC14" s="107">
        <f>IF(O14=O13,0,1)</f>
        <v>1</v>
      </c>
    </row>
    <row r="15" spans="1:29" ht="15">
      <c r="A15" s="108">
        <v>2021</v>
      </c>
      <c r="B15" s="108">
        <v>589</v>
      </c>
      <c r="C15" s="109" t="s">
        <v>158</v>
      </c>
      <c r="D15" s="297" t="s">
        <v>159</v>
      </c>
      <c r="E15" s="109" t="s">
        <v>160</v>
      </c>
      <c r="F15" s="111" t="s">
        <v>161</v>
      </c>
      <c r="G15" s="112">
        <v>46970</v>
      </c>
      <c r="H15" s="112">
        <v>8470</v>
      </c>
      <c r="I15" s="143" t="s">
        <v>119</v>
      </c>
      <c r="J15" s="112">
        <f>IF(I15="SI",G15-H15,G15)</f>
        <v>38500</v>
      </c>
      <c r="K15" s="298" t="s">
        <v>162</v>
      </c>
      <c r="L15" s="108">
        <v>2021</v>
      </c>
      <c r="M15" s="108">
        <v>8745</v>
      </c>
      <c r="N15" s="109" t="s">
        <v>160</v>
      </c>
      <c r="O15" s="111" t="s">
        <v>163</v>
      </c>
      <c r="P15" s="109" t="s">
        <v>164</v>
      </c>
      <c r="Q15" s="109" t="s">
        <v>164</v>
      </c>
      <c r="R15" s="108">
        <v>17</v>
      </c>
      <c r="S15" s="111" t="s">
        <v>125</v>
      </c>
      <c r="T15" s="108">
        <v>2040101</v>
      </c>
      <c r="U15" s="108">
        <v>241</v>
      </c>
      <c r="V15" s="108">
        <v>200</v>
      </c>
      <c r="W15" s="108">
        <v>7004</v>
      </c>
      <c r="X15" s="113">
        <v>2021</v>
      </c>
      <c r="Y15" s="113">
        <v>419</v>
      </c>
      <c r="Z15" s="113">
        <v>0</v>
      </c>
      <c r="AA15" s="114" t="s">
        <v>145</v>
      </c>
      <c r="AB15" s="109" t="s">
        <v>165</v>
      </c>
      <c r="AC15" s="107">
        <f>IF(O15=O14,0,1)</f>
        <v>1</v>
      </c>
    </row>
    <row r="16" spans="1:29" ht="15">
      <c r="A16" s="108">
        <v>2021</v>
      </c>
      <c r="B16" s="108">
        <v>785</v>
      </c>
      <c r="C16" s="109" t="s">
        <v>115</v>
      </c>
      <c r="D16" s="297" t="s">
        <v>166</v>
      </c>
      <c r="E16" s="109" t="s">
        <v>167</v>
      </c>
      <c r="F16" s="111" t="s">
        <v>168</v>
      </c>
      <c r="G16" s="112">
        <v>-46970</v>
      </c>
      <c r="H16" s="112">
        <v>-8470</v>
      </c>
      <c r="I16" s="143" t="s">
        <v>119</v>
      </c>
      <c r="J16" s="112">
        <f>IF(I16="SI",G16-H16,G16)</f>
        <v>-38500</v>
      </c>
      <c r="K16" s="298" t="s">
        <v>162</v>
      </c>
      <c r="L16" s="108">
        <v>2021</v>
      </c>
      <c r="M16" s="108">
        <v>11750</v>
      </c>
      <c r="N16" s="109" t="s">
        <v>167</v>
      </c>
      <c r="O16" s="111" t="s">
        <v>163</v>
      </c>
      <c r="P16" s="109" t="s">
        <v>164</v>
      </c>
      <c r="Q16" s="109" t="s">
        <v>164</v>
      </c>
      <c r="R16" s="108">
        <v>17</v>
      </c>
      <c r="S16" s="111" t="s">
        <v>125</v>
      </c>
      <c r="T16" s="108">
        <v>2040101</v>
      </c>
      <c r="U16" s="108">
        <v>241</v>
      </c>
      <c r="V16" s="108">
        <v>200</v>
      </c>
      <c r="W16" s="108">
        <v>7004</v>
      </c>
      <c r="X16" s="113">
        <v>2021</v>
      </c>
      <c r="Y16" s="113">
        <v>419</v>
      </c>
      <c r="Z16" s="113">
        <v>0</v>
      </c>
      <c r="AA16" s="114" t="s">
        <v>145</v>
      </c>
      <c r="AB16" s="109" t="s">
        <v>169</v>
      </c>
      <c r="AC16" s="107">
        <f>IF(O16=O15,0,1)</f>
        <v>0</v>
      </c>
    </row>
    <row r="17" spans="1:29" ht="15">
      <c r="A17" s="108">
        <v>2021</v>
      </c>
      <c r="B17" s="108">
        <v>783</v>
      </c>
      <c r="C17" s="109" t="s">
        <v>115</v>
      </c>
      <c r="D17" s="297" t="s">
        <v>170</v>
      </c>
      <c r="E17" s="109" t="s">
        <v>171</v>
      </c>
      <c r="F17" s="111" t="s">
        <v>172</v>
      </c>
      <c r="G17" s="112">
        <v>650</v>
      </c>
      <c r="H17" s="112">
        <v>0</v>
      </c>
      <c r="I17" s="143" t="s">
        <v>173</v>
      </c>
      <c r="J17" s="112">
        <f>IF(I17="SI",G17-H17,G17)</f>
        <v>650</v>
      </c>
      <c r="K17" s="298" t="s">
        <v>124</v>
      </c>
      <c r="L17" s="108">
        <v>2021</v>
      </c>
      <c r="M17" s="108">
        <v>11414</v>
      </c>
      <c r="N17" s="109" t="s">
        <v>174</v>
      </c>
      <c r="O17" s="111" t="s">
        <v>175</v>
      </c>
      <c r="P17" s="109" t="s">
        <v>176</v>
      </c>
      <c r="Q17" s="109" t="s">
        <v>177</v>
      </c>
      <c r="R17" s="108">
        <v>21</v>
      </c>
      <c r="S17" s="111" t="s">
        <v>135</v>
      </c>
      <c r="T17" s="108">
        <v>1020201</v>
      </c>
      <c r="U17" s="108">
        <v>122</v>
      </c>
      <c r="V17" s="108">
        <v>140</v>
      </c>
      <c r="W17" s="108">
        <v>1104</v>
      </c>
      <c r="X17" s="113">
        <v>2021</v>
      </c>
      <c r="Y17" s="113">
        <v>530</v>
      </c>
      <c r="Z17" s="113">
        <v>0</v>
      </c>
      <c r="AA17" s="114" t="s">
        <v>156</v>
      </c>
      <c r="AB17" s="109" t="s">
        <v>178</v>
      </c>
      <c r="AC17" s="107">
        <f>IF(O17=O16,0,1)</f>
        <v>1</v>
      </c>
    </row>
    <row r="18" spans="1:29" ht="15">
      <c r="A18" s="108">
        <v>2021</v>
      </c>
      <c r="B18" s="108">
        <v>634</v>
      </c>
      <c r="C18" s="109" t="s">
        <v>179</v>
      </c>
      <c r="D18" s="297" t="s">
        <v>180</v>
      </c>
      <c r="E18" s="109" t="s">
        <v>181</v>
      </c>
      <c r="F18" s="111" t="s">
        <v>182</v>
      </c>
      <c r="G18" s="112">
        <v>22.5</v>
      </c>
      <c r="H18" s="112">
        <v>0</v>
      </c>
      <c r="I18" s="143" t="s">
        <v>173</v>
      </c>
      <c r="J18" s="112">
        <f>IF(I18="SI",G18-H18,G18)</f>
        <v>22.5</v>
      </c>
      <c r="K18" s="298" t="s">
        <v>124</v>
      </c>
      <c r="L18" s="108">
        <v>2021</v>
      </c>
      <c r="M18" s="108">
        <v>9078</v>
      </c>
      <c r="N18" s="109" t="s">
        <v>181</v>
      </c>
      <c r="O18" s="111" t="s">
        <v>183</v>
      </c>
      <c r="P18" s="109" t="s">
        <v>184</v>
      </c>
      <c r="Q18" s="109" t="s">
        <v>185</v>
      </c>
      <c r="R18" s="108">
        <v>21</v>
      </c>
      <c r="S18" s="111" t="s">
        <v>135</v>
      </c>
      <c r="T18" s="108">
        <v>1020201</v>
      </c>
      <c r="U18" s="108">
        <v>122</v>
      </c>
      <c r="V18" s="108">
        <v>140</v>
      </c>
      <c r="W18" s="108">
        <v>1117</v>
      </c>
      <c r="X18" s="113">
        <v>2021</v>
      </c>
      <c r="Y18" s="113">
        <v>372</v>
      </c>
      <c r="Z18" s="113">
        <v>0</v>
      </c>
      <c r="AA18" s="114" t="s">
        <v>136</v>
      </c>
      <c r="AB18" s="109" t="s">
        <v>186</v>
      </c>
      <c r="AC18" s="107">
        <f>IF(O18=O17,0,1)</f>
        <v>1</v>
      </c>
    </row>
    <row r="19" spans="1:29" ht="15">
      <c r="A19" s="108">
        <v>2019</v>
      </c>
      <c r="B19" s="108">
        <v>894</v>
      </c>
      <c r="C19" s="109" t="s">
        <v>187</v>
      </c>
      <c r="D19" s="297" t="s">
        <v>188</v>
      </c>
      <c r="E19" s="109" t="s">
        <v>189</v>
      </c>
      <c r="F19" s="111" t="s">
        <v>190</v>
      </c>
      <c r="G19" s="112">
        <v>239.85</v>
      </c>
      <c r="H19" s="112">
        <v>0</v>
      </c>
      <c r="I19" s="143" t="s">
        <v>173</v>
      </c>
      <c r="J19" s="112">
        <f>IF(I19="SI",G19-H19,G19)</f>
        <v>239.85</v>
      </c>
      <c r="K19" s="298" t="s">
        <v>124</v>
      </c>
      <c r="L19" s="108">
        <v>2019</v>
      </c>
      <c r="M19" s="108">
        <v>14331</v>
      </c>
      <c r="N19" s="109" t="s">
        <v>191</v>
      </c>
      <c r="O19" s="111" t="s">
        <v>192</v>
      </c>
      <c r="P19" s="109" t="s">
        <v>193</v>
      </c>
      <c r="Q19" s="109" t="s">
        <v>193</v>
      </c>
      <c r="R19" s="108" t="s">
        <v>194</v>
      </c>
      <c r="S19" s="111" t="s">
        <v>194</v>
      </c>
      <c r="T19" s="108"/>
      <c r="U19" s="108">
        <v>0</v>
      </c>
      <c r="V19" s="108">
        <v>0</v>
      </c>
      <c r="W19" s="108">
        <v>0</v>
      </c>
      <c r="X19" s="113">
        <v>0</v>
      </c>
      <c r="Y19" s="113">
        <v>0</v>
      </c>
      <c r="Z19" s="113">
        <v>0</v>
      </c>
      <c r="AA19" s="114" t="s">
        <v>124</v>
      </c>
      <c r="AB19" s="109" t="s">
        <v>189</v>
      </c>
      <c r="AC19" s="107">
        <f>IF(O19=O18,0,1)</f>
        <v>1</v>
      </c>
    </row>
    <row r="20" spans="1:29" ht="15">
      <c r="A20" s="108">
        <v>2019</v>
      </c>
      <c r="B20" s="108">
        <v>895</v>
      </c>
      <c r="C20" s="109" t="s">
        <v>187</v>
      </c>
      <c r="D20" s="297" t="s">
        <v>195</v>
      </c>
      <c r="E20" s="109" t="s">
        <v>196</v>
      </c>
      <c r="F20" s="111" t="s">
        <v>197</v>
      </c>
      <c r="G20" s="112">
        <v>234.64</v>
      </c>
      <c r="H20" s="112">
        <v>0</v>
      </c>
      <c r="I20" s="143" t="s">
        <v>173</v>
      </c>
      <c r="J20" s="112">
        <f>IF(I20="SI",G20-H20,G20)</f>
        <v>234.64</v>
      </c>
      <c r="K20" s="298" t="s">
        <v>124</v>
      </c>
      <c r="L20" s="108">
        <v>2019</v>
      </c>
      <c r="M20" s="108">
        <v>14332</v>
      </c>
      <c r="N20" s="109" t="s">
        <v>191</v>
      </c>
      <c r="O20" s="111" t="s">
        <v>192</v>
      </c>
      <c r="P20" s="109" t="s">
        <v>193</v>
      </c>
      <c r="Q20" s="109" t="s">
        <v>193</v>
      </c>
      <c r="R20" s="108" t="s">
        <v>194</v>
      </c>
      <c r="S20" s="111" t="s">
        <v>194</v>
      </c>
      <c r="T20" s="108"/>
      <c r="U20" s="108">
        <v>0</v>
      </c>
      <c r="V20" s="108">
        <v>0</v>
      </c>
      <c r="W20" s="108">
        <v>0</v>
      </c>
      <c r="X20" s="113">
        <v>0</v>
      </c>
      <c r="Y20" s="113">
        <v>0</v>
      </c>
      <c r="Z20" s="113">
        <v>0</v>
      </c>
      <c r="AA20" s="114" t="s">
        <v>124</v>
      </c>
      <c r="AB20" s="109" t="s">
        <v>196</v>
      </c>
      <c r="AC20" s="107">
        <f>IF(O20=O19,0,1)</f>
        <v>0</v>
      </c>
    </row>
    <row r="21" spans="1:29" ht="15">
      <c r="A21" s="108">
        <v>2021</v>
      </c>
      <c r="B21" s="108">
        <v>746</v>
      </c>
      <c r="C21" s="109" t="s">
        <v>198</v>
      </c>
      <c r="D21" s="297" t="s">
        <v>199</v>
      </c>
      <c r="E21" s="109" t="s">
        <v>200</v>
      </c>
      <c r="F21" s="111" t="s">
        <v>201</v>
      </c>
      <c r="G21" s="112">
        <v>6900.38</v>
      </c>
      <c r="H21" s="112">
        <v>265.4</v>
      </c>
      <c r="I21" s="143" t="s">
        <v>119</v>
      </c>
      <c r="J21" s="112">
        <f>IF(I21="SI",G21-H21,G21)</f>
        <v>6634.9800000000005</v>
      </c>
      <c r="K21" s="298" t="s">
        <v>202</v>
      </c>
      <c r="L21" s="108">
        <v>2021</v>
      </c>
      <c r="M21" s="108">
        <v>10819</v>
      </c>
      <c r="N21" s="109" t="s">
        <v>203</v>
      </c>
      <c r="O21" s="111" t="s">
        <v>204</v>
      </c>
      <c r="P21" s="109" t="s">
        <v>205</v>
      </c>
      <c r="Q21" s="109" t="s">
        <v>205</v>
      </c>
      <c r="R21" s="108">
        <v>21</v>
      </c>
      <c r="S21" s="111" t="s">
        <v>135</v>
      </c>
      <c r="T21" s="108">
        <v>1020201</v>
      </c>
      <c r="U21" s="108">
        <v>122</v>
      </c>
      <c r="V21" s="108">
        <v>140</v>
      </c>
      <c r="W21" s="108">
        <v>14</v>
      </c>
      <c r="X21" s="113">
        <v>2021</v>
      </c>
      <c r="Y21" s="113">
        <v>253</v>
      </c>
      <c r="Z21" s="113">
        <v>0</v>
      </c>
      <c r="AA21" s="114" t="s">
        <v>124</v>
      </c>
      <c r="AB21" s="109" t="s">
        <v>206</v>
      </c>
      <c r="AC21" s="107">
        <f>IF(O21=O20,0,1)</f>
        <v>1</v>
      </c>
    </row>
    <row r="22" spans="1:29" ht="15">
      <c r="A22" s="108">
        <v>2021</v>
      </c>
      <c r="B22" s="108">
        <v>726</v>
      </c>
      <c r="C22" s="109" t="s">
        <v>165</v>
      </c>
      <c r="D22" s="297" t="s">
        <v>207</v>
      </c>
      <c r="E22" s="109" t="s">
        <v>208</v>
      </c>
      <c r="F22" s="111" t="s">
        <v>209</v>
      </c>
      <c r="G22" s="112">
        <v>80.64</v>
      </c>
      <c r="H22" s="112">
        <v>14.54</v>
      </c>
      <c r="I22" s="143" t="s">
        <v>119</v>
      </c>
      <c r="J22" s="112">
        <f>IF(I22="SI",G22-H22,G22)</f>
        <v>66.1</v>
      </c>
      <c r="K22" s="298" t="s">
        <v>210</v>
      </c>
      <c r="L22" s="108">
        <v>2021</v>
      </c>
      <c r="M22" s="108">
        <v>10937</v>
      </c>
      <c r="N22" s="109" t="s">
        <v>147</v>
      </c>
      <c r="O22" s="111" t="s">
        <v>211</v>
      </c>
      <c r="P22" s="109" t="s">
        <v>212</v>
      </c>
      <c r="Q22" s="109" t="s">
        <v>212</v>
      </c>
      <c r="R22" s="108">
        <v>11</v>
      </c>
      <c r="S22" s="111" t="s">
        <v>213</v>
      </c>
      <c r="T22" s="108">
        <v>1020201</v>
      </c>
      <c r="U22" s="108">
        <v>122</v>
      </c>
      <c r="V22" s="108">
        <v>145</v>
      </c>
      <c r="W22" s="108">
        <v>1013</v>
      </c>
      <c r="X22" s="113">
        <v>2020</v>
      </c>
      <c r="Y22" s="113">
        <v>251</v>
      </c>
      <c r="Z22" s="113">
        <v>0</v>
      </c>
      <c r="AA22" s="114" t="s">
        <v>124</v>
      </c>
      <c r="AB22" s="109" t="s">
        <v>214</v>
      </c>
      <c r="AC22" s="107">
        <f>IF(O22=O21,0,1)</f>
        <v>1</v>
      </c>
    </row>
    <row r="23" spans="1:29" ht="15">
      <c r="A23" s="108">
        <v>2021</v>
      </c>
      <c r="B23" s="108">
        <v>727</v>
      </c>
      <c r="C23" s="109" t="s">
        <v>165</v>
      </c>
      <c r="D23" s="297" t="s">
        <v>215</v>
      </c>
      <c r="E23" s="109" t="s">
        <v>208</v>
      </c>
      <c r="F23" s="111" t="s">
        <v>216</v>
      </c>
      <c r="G23" s="112">
        <v>1504.13</v>
      </c>
      <c r="H23" s="112">
        <v>271.24</v>
      </c>
      <c r="I23" s="143" t="s">
        <v>119</v>
      </c>
      <c r="J23" s="112">
        <f>IF(I23="SI",G23-H23,G23)</f>
        <v>1232.89</v>
      </c>
      <c r="K23" s="298" t="s">
        <v>217</v>
      </c>
      <c r="L23" s="108">
        <v>2021</v>
      </c>
      <c r="M23" s="108">
        <v>10938</v>
      </c>
      <c r="N23" s="109" t="s">
        <v>147</v>
      </c>
      <c r="O23" s="111" t="s">
        <v>211</v>
      </c>
      <c r="P23" s="109" t="s">
        <v>212</v>
      </c>
      <c r="Q23" s="109" t="s">
        <v>212</v>
      </c>
      <c r="R23" s="108">
        <v>11</v>
      </c>
      <c r="S23" s="111" t="s">
        <v>213</v>
      </c>
      <c r="T23" s="108">
        <v>1020201</v>
      </c>
      <c r="U23" s="108">
        <v>122</v>
      </c>
      <c r="V23" s="108">
        <v>145</v>
      </c>
      <c r="W23" s="108">
        <v>1013</v>
      </c>
      <c r="X23" s="113">
        <v>2017</v>
      </c>
      <c r="Y23" s="113">
        <v>658</v>
      </c>
      <c r="Z23" s="113">
        <v>0</v>
      </c>
      <c r="AA23" s="114" t="s">
        <v>124</v>
      </c>
      <c r="AB23" s="109" t="s">
        <v>214</v>
      </c>
      <c r="AC23" s="107">
        <f>IF(O23=O22,0,1)</f>
        <v>0</v>
      </c>
    </row>
    <row r="24" spans="1:29" ht="15">
      <c r="A24" s="108">
        <v>2016</v>
      </c>
      <c r="B24" s="108">
        <v>318</v>
      </c>
      <c r="C24" s="109" t="s">
        <v>218</v>
      </c>
      <c r="D24" s="297" t="s">
        <v>219</v>
      </c>
      <c r="E24" s="109" t="s">
        <v>220</v>
      </c>
      <c r="F24" s="111" t="s">
        <v>221</v>
      </c>
      <c r="G24" s="112">
        <v>39.86</v>
      </c>
      <c r="H24" s="112">
        <v>7.19</v>
      </c>
      <c r="I24" s="143" t="s">
        <v>173</v>
      </c>
      <c r="J24" s="112">
        <f>IF(I24="SI",G24-H24,G24)</f>
        <v>39.86</v>
      </c>
      <c r="K24" s="298" t="s">
        <v>222</v>
      </c>
      <c r="L24" s="108">
        <v>2016</v>
      </c>
      <c r="M24" s="108">
        <v>4108</v>
      </c>
      <c r="N24" s="109" t="s">
        <v>223</v>
      </c>
      <c r="O24" s="111" t="s">
        <v>224</v>
      </c>
      <c r="P24" s="109" t="s">
        <v>225</v>
      </c>
      <c r="Q24" s="109" t="s">
        <v>226</v>
      </c>
      <c r="R24" s="108">
        <v>11</v>
      </c>
      <c r="S24" s="111" t="s">
        <v>213</v>
      </c>
      <c r="T24" s="108">
        <v>2040101</v>
      </c>
      <c r="U24" s="108">
        <v>241</v>
      </c>
      <c r="V24" s="108">
        <v>200</v>
      </c>
      <c r="W24" s="108">
        <v>1</v>
      </c>
      <c r="X24" s="113">
        <v>2010</v>
      </c>
      <c r="Y24" s="113">
        <v>460</v>
      </c>
      <c r="Z24" s="113">
        <v>3</v>
      </c>
      <c r="AA24" s="114" t="s">
        <v>124</v>
      </c>
      <c r="AB24" s="109" t="s">
        <v>227</v>
      </c>
      <c r="AC24" s="107">
        <f>IF(O24=O23,0,1)</f>
        <v>1</v>
      </c>
    </row>
    <row r="25" spans="1:29" ht="15">
      <c r="A25" s="108">
        <v>2016</v>
      </c>
      <c r="B25" s="108">
        <v>318</v>
      </c>
      <c r="C25" s="109" t="s">
        <v>218</v>
      </c>
      <c r="D25" s="297" t="s">
        <v>219</v>
      </c>
      <c r="E25" s="109" t="s">
        <v>220</v>
      </c>
      <c r="F25" s="111" t="s">
        <v>221</v>
      </c>
      <c r="G25" s="112">
        <v>4783.39</v>
      </c>
      <c r="H25" s="112">
        <v>862.58</v>
      </c>
      <c r="I25" s="143" t="s">
        <v>173</v>
      </c>
      <c r="J25" s="112">
        <f>IF(I25="SI",G25-H25,G25)</f>
        <v>4783.39</v>
      </c>
      <c r="K25" s="298" t="s">
        <v>222</v>
      </c>
      <c r="L25" s="108">
        <v>2016</v>
      </c>
      <c r="M25" s="108">
        <v>4108</v>
      </c>
      <c r="N25" s="109" t="s">
        <v>223</v>
      </c>
      <c r="O25" s="111" t="s">
        <v>224</v>
      </c>
      <c r="P25" s="109" t="s">
        <v>225</v>
      </c>
      <c r="Q25" s="109" t="s">
        <v>226</v>
      </c>
      <c r="R25" s="108">
        <v>11</v>
      </c>
      <c r="S25" s="111" t="s">
        <v>213</v>
      </c>
      <c r="T25" s="108">
        <v>2040101</v>
      </c>
      <c r="U25" s="108">
        <v>241</v>
      </c>
      <c r="V25" s="108">
        <v>200</v>
      </c>
      <c r="W25" s="108">
        <v>5</v>
      </c>
      <c r="X25" s="113">
        <v>2008</v>
      </c>
      <c r="Y25" s="113">
        <v>427</v>
      </c>
      <c r="Z25" s="113">
        <v>1</v>
      </c>
      <c r="AA25" s="114" t="s">
        <v>124</v>
      </c>
      <c r="AB25" s="109" t="s">
        <v>227</v>
      </c>
      <c r="AC25" s="107">
        <f>IF(O25=O24,0,1)</f>
        <v>0</v>
      </c>
    </row>
    <row r="26" spans="1:29" ht="15">
      <c r="A26" s="108">
        <v>2016</v>
      </c>
      <c r="B26" s="108">
        <v>318</v>
      </c>
      <c r="C26" s="109" t="s">
        <v>218</v>
      </c>
      <c r="D26" s="297" t="s">
        <v>219</v>
      </c>
      <c r="E26" s="109" t="s">
        <v>220</v>
      </c>
      <c r="F26" s="111" t="s">
        <v>221</v>
      </c>
      <c r="G26" s="112">
        <v>79.72</v>
      </c>
      <c r="H26" s="112">
        <v>14.38</v>
      </c>
      <c r="I26" s="143" t="s">
        <v>173</v>
      </c>
      <c r="J26" s="112">
        <f>IF(I26="SI",G26-H26,G26)</f>
        <v>79.72</v>
      </c>
      <c r="K26" s="298" t="s">
        <v>222</v>
      </c>
      <c r="L26" s="108">
        <v>2016</v>
      </c>
      <c r="M26" s="108">
        <v>4108</v>
      </c>
      <c r="N26" s="109" t="s">
        <v>223</v>
      </c>
      <c r="O26" s="111" t="s">
        <v>224</v>
      </c>
      <c r="P26" s="109" t="s">
        <v>225</v>
      </c>
      <c r="Q26" s="109" t="s">
        <v>226</v>
      </c>
      <c r="R26" s="108">
        <v>11</v>
      </c>
      <c r="S26" s="111" t="s">
        <v>213</v>
      </c>
      <c r="T26" s="108">
        <v>2040101</v>
      </c>
      <c r="U26" s="108">
        <v>241</v>
      </c>
      <c r="V26" s="108">
        <v>200</v>
      </c>
      <c r="W26" s="108">
        <v>5</v>
      </c>
      <c r="X26" s="113">
        <v>2013</v>
      </c>
      <c r="Y26" s="113">
        <v>361</v>
      </c>
      <c r="Z26" s="113">
        <v>0</v>
      </c>
      <c r="AA26" s="114" t="s">
        <v>124</v>
      </c>
      <c r="AB26" s="109" t="s">
        <v>227</v>
      </c>
      <c r="AC26" s="107">
        <f>IF(O26=O25,0,1)</f>
        <v>0</v>
      </c>
    </row>
    <row r="27" spans="1:29" ht="15">
      <c r="A27" s="108">
        <v>2016</v>
      </c>
      <c r="B27" s="108">
        <v>318</v>
      </c>
      <c r="C27" s="109" t="s">
        <v>218</v>
      </c>
      <c r="D27" s="297" t="s">
        <v>219</v>
      </c>
      <c r="E27" s="109" t="s">
        <v>220</v>
      </c>
      <c r="F27" s="111" t="s">
        <v>221</v>
      </c>
      <c r="G27" s="112">
        <v>306</v>
      </c>
      <c r="H27" s="112">
        <v>55.18</v>
      </c>
      <c r="I27" s="143" t="s">
        <v>173</v>
      </c>
      <c r="J27" s="112">
        <f>IF(I27="SI",G27-H27,G27)</f>
        <v>306</v>
      </c>
      <c r="K27" s="298" t="s">
        <v>222</v>
      </c>
      <c r="L27" s="108">
        <v>2016</v>
      </c>
      <c r="M27" s="108">
        <v>4108</v>
      </c>
      <c r="N27" s="109" t="s">
        <v>223</v>
      </c>
      <c r="O27" s="111" t="s">
        <v>224</v>
      </c>
      <c r="P27" s="109" t="s">
        <v>225</v>
      </c>
      <c r="Q27" s="109" t="s">
        <v>226</v>
      </c>
      <c r="R27" s="108">
        <v>11</v>
      </c>
      <c r="S27" s="111" t="s">
        <v>213</v>
      </c>
      <c r="T27" s="108">
        <v>2040101</v>
      </c>
      <c r="U27" s="108">
        <v>241</v>
      </c>
      <c r="V27" s="108">
        <v>200</v>
      </c>
      <c r="W27" s="108">
        <v>7</v>
      </c>
      <c r="X27" s="113">
        <v>2009</v>
      </c>
      <c r="Y27" s="113">
        <v>354</v>
      </c>
      <c r="Z27" s="113">
        <v>0</v>
      </c>
      <c r="AA27" s="114" t="s">
        <v>124</v>
      </c>
      <c r="AB27" s="109" t="s">
        <v>227</v>
      </c>
      <c r="AC27" s="107">
        <f>IF(O27=O26,0,1)</f>
        <v>0</v>
      </c>
    </row>
    <row r="28" spans="1:29" ht="15">
      <c r="A28" s="108">
        <v>2016</v>
      </c>
      <c r="B28" s="108">
        <v>318</v>
      </c>
      <c r="C28" s="109" t="s">
        <v>218</v>
      </c>
      <c r="D28" s="297" t="s">
        <v>219</v>
      </c>
      <c r="E28" s="109" t="s">
        <v>220</v>
      </c>
      <c r="F28" s="111" t="s">
        <v>221</v>
      </c>
      <c r="G28" s="112">
        <v>2.55</v>
      </c>
      <c r="H28" s="112">
        <v>0.46</v>
      </c>
      <c r="I28" s="143" t="s">
        <v>173</v>
      </c>
      <c r="J28" s="112">
        <f>IF(I28="SI",G28-H28,G28)</f>
        <v>2.55</v>
      </c>
      <c r="K28" s="298" t="s">
        <v>222</v>
      </c>
      <c r="L28" s="108">
        <v>2016</v>
      </c>
      <c r="M28" s="108">
        <v>4108</v>
      </c>
      <c r="N28" s="109" t="s">
        <v>223</v>
      </c>
      <c r="O28" s="111" t="s">
        <v>224</v>
      </c>
      <c r="P28" s="109" t="s">
        <v>225</v>
      </c>
      <c r="Q28" s="109" t="s">
        <v>226</v>
      </c>
      <c r="R28" s="108">
        <v>11</v>
      </c>
      <c r="S28" s="111" t="s">
        <v>213</v>
      </c>
      <c r="T28" s="108">
        <v>2040101</v>
      </c>
      <c r="U28" s="108">
        <v>241</v>
      </c>
      <c r="V28" s="108">
        <v>200</v>
      </c>
      <c r="W28" s="108">
        <v>7</v>
      </c>
      <c r="X28" s="113">
        <v>2010</v>
      </c>
      <c r="Y28" s="113">
        <v>411</v>
      </c>
      <c r="Z28" s="113">
        <v>1</v>
      </c>
      <c r="AA28" s="114" t="s">
        <v>124</v>
      </c>
      <c r="AB28" s="109" t="s">
        <v>227</v>
      </c>
      <c r="AC28" s="107">
        <f>IF(O28=O27,0,1)</f>
        <v>0</v>
      </c>
    </row>
    <row r="29" spans="1:29" ht="15">
      <c r="A29" s="108">
        <v>2016</v>
      </c>
      <c r="B29" s="108">
        <v>318</v>
      </c>
      <c r="C29" s="109" t="s">
        <v>218</v>
      </c>
      <c r="D29" s="297" t="s">
        <v>219</v>
      </c>
      <c r="E29" s="109" t="s">
        <v>220</v>
      </c>
      <c r="F29" s="111" t="s">
        <v>221</v>
      </c>
      <c r="G29" s="112">
        <v>5.1</v>
      </c>
      <c r="H29" s="112">
        <v>0.92</v>
      </c>
      <c r="I29" s="143" t="s">
        <v>173</v>
      </c>
      <c r="J29" s="112">
        <f>IF(I29="SI",G29-H29,G29)</f>
        <v>5.1</v>
      </c>
      <c r="K29" s="298" t="s">
        <v>222</v>
      </c>
      <c r="L29" s="108">
        <v>2016</v>
      </c>
      <c r="M29" s="108">
        <v>4108</v>
      </c>
      <c r="N29" s="109" t="s">
        <v>223</v>
      </c>
      <c r="O29" s="111" t="s">
        <v>224</v>
      </c>
      <c r="P29" s="109" t="s">
        <v>225</v>
      </c>
      <c r="Q29" s="109" t="s">
        <v>226</v>
      </c>
      <c r="R29" s="108">
        <v>11</v>
      </c>
      <c r="S29" s="111" t="s">
        <v>213</v>
      </c>
      <c r="T29" s="108">
        <v>2040101</v>
      </c>
      <c r="U29" s="108">
        <v>241</v>
      </c>
      <c r="V29" s="108">
        <v>200</v>
      </c>
      <c r="W29" s="108">
        <v>7</v>
      </c>
      <c r="X29" s="113">
        <v>2013</v>
      </c>
      <c r="Y29" s="113">
        <v>363</v>
      </c>
      <c r="Z29" s="113">
        <v>0</v>
      </c>
      <c r="AA29" s="114" t="s">
        <v>124</v>
      </c>
      <c r="AB29" s="109" t="s">
        <v>227</v>
      </c>
      <c r="AC29" s="107">
        <f>IF(O29=O28,0,1)</f>
        <v>0</v>
      </c>
    </row>
    <row r="30" spans="1:29" ht="15">
      <c r="A30" s="108">
        <v>2016</v>
      </c>
      <c r="B30" s="108">
        <v>318</v>
      </c>
      <c r="C30" s="109" t="s">
        <v>218</v>
      </c>
      <c r="D30" s="297" t="s">
        <v>219</v>
      </c>
      <c r="E30" s="109" t="s">
        <v>220</v>
      </c>
      <c r="F30" s="111" t="s">
        <v>221</v>
      </c>
      <c r="G30" s="112">
        <v>2.04</v>
      </c>
      <c r="H30" s="112">
        <v>0.37</v>
      </c>
      <c r="I30" s="143" t="s">
        <v>173</v>
      </c>
      <c r="J30" s="112">
        <f>IF(I30="SI",G30-H30,G30)</f>
        <v>2.04</v>
      </c>
      <c r="K30" s="298" t="s">
        <v>222</v>
      </c>
      <c r="L30" s="108">
        <v>2016</v>
      </c>
      <c r="M30" s="108">
        <v>4108</v>
      </c>
      <c r="N30" s="109" t="s">
        <v>223</v>
      </c>
      <c r="O30" s="111" t="s">
        <v>224</v>
      </c>
      <c r="P30" s="109" t="s">
        <v>225</v>
      </c>
      <c r="Q30" s="109" t="s">
        <v>226</v>
      </c>
      <c r="R30" s="108">
        <v>11</v>
      </c>
      <c r="S30" s="111" t="s">
        <v>213</v>
      </c>
      <c r="T30" s="108">
        <v>2040101</v>
      </c>
      <c r="U30" s="108">
        <v>241</v>
      </c>
      <c r="V30" s="108">
        <v>200</v>
      </c>
      <c r="W30" s="108">
        <v>9</v>
      </c>
      <c r="X30" s="113">
        <v>2013</v>
      </c>
      <c r="Y30" s="113">
        <v>364</v>
      </c>
      <c r="Z30" s="113">
        <v>0</v>
      </c>
      <c r="AA30" s="114" t="s">
        <v>124</v>
      </c>
      <c r="AB30" s="109" t="s">
        <v>227</v>
      </c>
      <c r="AC30" s="107">
        <f>IF(O30=O29,0,1)</f>
        <v>0</v>
      </c>
    </row>
    <row r="31" spans="1:29" ht="15">
      <c r="A31" s="108">
        <v>2016</v>
      </c>
      <c r="B31" s="108">
        <v>318</v>
      </c>
      <c r="C31" s="109" t="s">
        <v>218</v>
      </c>
      <c r="D31" s="297" t="s">
        <v>219</v>
      </c>
      <c r="E31" s="109" t="s">
        <v>220</v>
      </c>
      <c r="F31" s="111" t="s">
        <v>221</v>
      </c>
      <c r="G31" s="112">
        <v>1.02</v>
      </c>
      <c r="H31" s="112">
        <v>0.18</v>
      </c>
      <c r="I31" s="143" t="s">
        <v>173</v>
      </c>
      <c r="J31" s="112">
        <f>IF(I31="SI",G31-H31,G31)</f>
        <v>1.02</v>
      </c>
      <c r="K31" s="298" t="s">
        <v>222</v>
      </c>
      <c r="L31" s="108">
        <v>2016</v>
      </c>
      <c r="M31" s="108">
        <v>4108</v>
      </c>
      <c r="N31" s="109" t="s">
        <v>223</v>
      </c>
      <c r="O31" s="111" t="s">
        <v>224</v>
      </c>
      <c r="P31" s="109" t="s">
        <v>225</v>
      </c>
      <c r="Q31" s="109" t="s">
        <v>226</v>
      </c>
      <c r="R31" s="108">
        <v>11</v>
      </c>
      <c r="S31" s="111" t="s">
        <v>213</v>
      </c>
      <c r="T31" s="108">
        <v>2040101</v>
      </c>
      <c r="U31" s="108">
        <v>241</v>
      </c>
      <c r="V31" s="108">
        <v>200</v>
      </c>
      <c r="W31" s="108">
        <v>9</v>
      </c>
      <c r="X31" s="113">
        <v>2010</v>
      </c>
      <c r="Y31" s="113">
        <v>412</v>
      </c>
      <c r="Z31" s="113">
        <v>2</v>
      </c>
      <c r="AA31" s="114" t="s">
        <v>124</v>
      </c>
      <c r="AB31" s="109" t="s">
        <v>227</v>
      </c>
      <c r="AC31" s="107">
        <f>IF(O31=O30,0,1)</f>
        <v>0</v>
      </c>
    </row>
    <row r="32" spans="1:29" ht="15">
      <c r="A32" s="108">
        <v>2016</v>
      </c>
      <c r="B32" s="108">
        <v>318</v>
      </c>
      <c r="C32" s="109" t="s">
        <v>218</v>
      </c>
      <c r="D32" s="297" t="s">
        <v>219</v>
      </c>
      <c r="E32" s="109" t="s">
        <v>220</v>
      </c>
      <c r="F32" s="111" t="s">
        <v>221</v>
      </c>
      <c r="G32" s="112">
        <v>122.4</v>
      </c>
      <c r="H32" s="112">
        <v>22.07</v>
      </c>
      <c r="I32" s="143" t="s">
        <v>173</v>
      </c>
      <c r="J32" s="112">
        <f>IF(I32="SI",G32-H32,G32)</f>
        <v>122.4</v>
      </c>
      <c r="K32" s="298" t="s">
        <v>222</v>
      </c>
      <c r="L32" s="108">
        <v>2016</v>
      </c>
      <c r="M32" s="108">
        <v>4108</v>
      </c>
      <c r="N32" s="109" t="s">
        <v>223</v>
      </c>
      <c r="O32" s="111" t="s">
        <v>224</v>
      </c>
      <c r="P32" s="109" t="s">
        <v>225</v>
      </c>
      <c r="Q32" s="109" t="s">
        <v>226</v>
      </c>
      <c r="R32" s="108">
        <v>11</v>
      </c>
      <c r="S32" s="111" t="s">
        <v>213</v>
      </c>
      <c r="T32" s="108">
        <v>2040101</v>
      </c>
      <c r="U32" s="108">
        <v>241</v>
      </c>
      <c r="V32" s="108">
        <v>200</v>
      </c>
      <c r="W32" s="108">
        <v>9</v>
      </c>
      <c r="X32" s="113">
        <v>2008</v>
      </c>
      <c r="Y32" s="113">
        <v>431</v>
      </c>
      <c r="Z32" s="113">
        <v>3</v>
      </c>
      <c r="AA32" s="114" t="s">
        <v>124</v>
      </c>
      <c r="AB32" s="109" t="s">
        <v>227</v>
      </c>
      <c r="AC32" s="107">
        <f>IF(O32=O31,0,1)</f>
        <v>0</v>
      </c>
    </row>
    <row r="33" spans="1:29" ht="15">
      <c r="A33" s="108">
        <v>2016</v>
      </c>
      <c r="B33" s="108">
        <v>318</v>
      </c>
      <c r="C33" s="109" t="s">
        <v>218</v>
      </c>
      <c r="D33" s="297" t="s">
        <v>219</v>
      </c>
      <c r="E33" s="109" t="s">
        <v>220</v>
      </c>
      <c r="F33" s="111" t="s">
        <v>221</v>
      </c>
      <c r="G33" s="112">
        <v>60.47</v>
      </c>
      <c r="H33" s="112">
        <v>10.9</v>
      </c>
      <c r="I33" s="143" t="s">
        <v>173</v>
      </c>
      <c r="J33" s="112">
        <f>IF(I33="SI",G33-H33,G33)</f>
        <v>60.47</v>
      </c>
      <c r="K33" s="298" t="s">
        <v>222</v>
      </c>
      <c r="L33" s="108">
        <v>2016</v>
      </c>
      <c r="M33" s="108">
        <v>4108</v>
      </c>
      <c r="N33" s="109" t="s">
        <v>223</v>
      </c>
      <c r="O33" s="111" t="s">
        <v>224</v>
      </c>
      <c r="P33" s="109" t="s">
        <v>225</v>
      </c>
      <c r="Q33" s="109" t="s">
        <v>226</v>
      </c>
      <c r="R33" s="108">
        <v>11</v>
      </c>
      <c r="S33" s="111" t="s">
        <v>213</v>
      </c>
      <c r="T33" s="108">
        <v>1020201</v>
      </c>
      <c r="U33" s="108">
        <v>122</v>
      </c>
      <c r="V33" s="108">
        <v>145</v>
      </c>
      <c r="W33" s="108">
        <v>1011</v>
      </c>
      <c r="X33" s="113">
        <v>2016</v>
      </c>
      <c r="Y33" s="113">
        <v>249</v>
      </c>
      <c r="Z33" s="113">
        <v>0</v>
      </c>
      <c r="AA33" s="114" t="s">
        <v>124</v>
      </c>
      <c r="AB33" s="109" t="s">
        <v>227</v>
      </c>
      <c r="AC33" s="107">
        <f>IF(O33=O32,0,1)</f>
        <v>0</v>
      </c>
    </row>
    <row r="34" spans="1:29" ht="15">
      <c r="A34" s="108">
        <v>2018</v>
      </c>
      <c r="B34" s="108">
        <v>906</v>
      </c>
      <c r="C34" s="109" t="s">
        <v>228</v>
      </c>
      <c r="D34" s="297" t="s">
        <v>229</v>
      </c>
      <c r="E34" s="109" t="s">
        <v>230</v>
      </c>
      <c r="F34" s="111" t="s">
        <v>231</v>
      </c>
      <c r="G34" s="112">
        <v>11.95</v>
      </c>
      <c r="H34" s="112">
        <v>2.16</v>
      </c>
      <c r="I34" s="143" t="s">
        <v>119</v>
      </c>
      <c r="J34" s="112">
        <f>IF(I34="SI",G34-H34,G34)</f>
        <v>9.79</v>
      </c>
      <c r="K34" s="298" t="s">
        <v>232</v>
      </c>
      <c r="L34" s="108">
        <v>2018</v>
      </c>
      <c r="M34" s="108">
        <v>13985</v>
      </c>
      <c r="N34" s="109" t="s">
        <v>233</v>
      </c>
      <c r="O34" s="111" t="s">
        <v>234</v>
      </c>
      <c r="P34" s="109" t="s">
        <v>235</v>
      </c>
      <c r="Q34" s="109" t="s">
        <v>235</v>
      </c>
      <c r="R34" s="108">
        <v>17</v>
      </c>
      <c r="S34" s="111" t="s">
        <v>125</v>
      </c>
      <c r="T34" s="108">
        <v>1020201</v>
      </c>
      <c r="U34" s="108">
        <v>122</v>
      </c>
      <c r="V34" s="108">
        <v>145</v>
      </c>
      <c r="W34" s="108">
        <v>7002</v>
      </c>
      <c r="X34" s="113">
        <v>2018</v>
      </c>
      <c r="Y34" s="113">
        <v>634</v>
      </c>
      <c r="Z34" s="113">
        <v>0</v>
      </c>
      <c r="AA34" s="114" t="s">
        <v>124</v>
      </c>
      <c r="AB34" s="109" t="s">
        <v>236</v>
      </c>
      <c r="AC34" s="107">
        <f>IF(O34=O33,0,1)</f>
        <v>1</v>
      </c>
    </row>
    <row r="35" spans="1:29" ht="15">
      <c r="A35" s="108">
        <v>2021</v>
      </c>
      <c r="B35" s="108">
        <v>780</v>
      </c>
      <c r="C35" s="109" t="s">
        <v>167</v>
      </c>
      <c r="D35" s="297" t="s">
        <v>237</v>
      </c>
      <c r="E35" s="109" t="s">
        <v>171</v>
      </c>
      <c r="F35" s="111" t="s">
        <v>238</v>
      </c>
      <c r="G35" s="112">
        <v>3202.01</v>
      </c>
      <c r="H35" s="112">
        <v>577.41</v>
      </c>
      <c r="I35" s="143" t="s">
        <v>119</v>
      </c>
      <c r="J35" s="112">
        <f>IF(I35="SI",G35-H35,G35)</f>
        <v>2624.6000000000004</v>
      </c>
      <c r="K35" s="298" t="s">
        <v>239</v>
      </c>
      <c r="L35" s="108">
        <v>2021</v>
      </c>
      <c r="M35" s="108">
        <v>11415</v>
      </c>
      <c r="N35" s="109" t="s">
        <v>174</v>
      </c>
      <c r="O35" s="111" t="s">
        <v>234</v>
      </c>
      <c r="P35" s="109" t="s">
        <v>235</v>
      </c>
      <c r="Q35" s="109" t="s">
        <v>235</v>
      </c>
      <c r="R35" s="108">
        <v>17</v>
      </c>
      <c r="S35" s="111" t="s">
        <v>125</v>
      </c>
      <c r="T35" s="108">
        <v>1020201</v>
      </c>
      <c r="U35" s="108">
        <v>122</v>
      </c>
      <c r="V35" s="108">
        <v>145</v>
      </c>
      <c r="W35" s="108">
        <v>7002</v>
      </c>
      <c r="X35" s="113">
        <v>2021</v>
      </c>
      <c r="Y35" s="113">
        <v>179</v>
      </c>
      <c r="Z35" s="113">
        <v>0</v>
      </c>
      <c r="AA35" s="114" t="s">
        <v>240</v>
      </c>
      <c r="AB35" s="109" t="s">
        <v>178</v>
      </c>
      <c r="AC35" s="107">
        <f>IF(O35=O34,0,1)</f>
        <v>0</v>
      </c>
    </row>
    <row r="36" spans="1:29" ht="15">
      <c r="A36" s="108">
        <v>2021</v>
      </c>
      <c r="B36" s="108">
        <v>654</v>
      </c>
      <c r="C36" s="109" t="s">
        <v>241</v>
      </c>
      <c r="D36" s="297" t="s">
        <v>242</v>
      </c>
      <c r="E36" s="109" t="s">
        <v>243</v>
      </c>
      <c r="F36" s="111" t="s">
        <v>244</v>
      </c>
      <c r="G36" s="112">
        <v>78</v>
      </c>
      <c r="H36" s="112">
        <v>14.07</v>
      </c>
      <c r="I36" s="143" t="s">
        <v>119</v>
      </c>
      <c r="J36" s="112">
        <f>IF(I36="SI",G36-H36,G36)</f>
        <v>63.93</v>
      </c>
      <c r="K36" s="298" t="s">
        <v>245</v>
      </c>
      <c r="L36" s="108">
        <v>2021</v>
      </c>
      <c r="M36" s="108">
        <v>9362</v>
      </c>
      <c r="N36" s="109" t="s">
        <v>246</v>
      </c>
      <c r="O36" s="111" t="s">
        <v>247</v>
      </c>
      <c r="P36" s="109" t="s">
        <v>248</v>
      </c>
      <c r="Q36" s="109" t="s">
        <v>124</v>
      </c>
      <c r="R36" s="108">
        <v>12</v>
      </c>
      <c r="S36" s="111" t="s">
        <v>249</v>
      </c>
      <c r="T36" s="108">
        <v>1000201</v>
      </c>
      <c r="U36" s="108">
        <v>122</v>
      </c>
      <c r="V36" s="108">
        <v>145</v>
      </c>
      <c r="W36" s="108">
        <v>2102</v>
      </c>
      <c r="X36" s="113">
        <v>2021</v>
      </c>
      <c r="Y36" s="113">
        <v>228</v>
      </c>
      <c r="Z36" s="113">
        <v>0</v>
      </c>
      <c r="AA36" s="114" t="s">
        <v>250</v>
      </c>
      <c r="AB36" s="109" t="s">
        <v>251</v>
      </c>
      <c r="AC36" s="107">
        <f>IF(O36=O35,0,1)</f>
        <v>1</v>
      </c>
    </row>
    <row r="37" spans="1:29" ht="15">
      <c r="A37" s="108">
        <v>2021</v>
      </c>
      <c r="B37" s="108">
        <v>786</v>
      </c>
      <c r="C37" s="109" t="s">
        <v>115</v>
      </c>
      <c r="D37" s="297" t="s">
        <v>252</v>
      </c>
      <c r="E37" s="109" t="s">
        <v>253</v>
      </c>
      <c r="F37" s="111" t="s">
        <v>254</v>
      </c>
      <c r="G37" s="112">
        <v>2500</v>
      </c>
      <c r="H37" s="112">
        <v>0</v>
      </c>
      <c r="I37" s="143" t="s">
        <v>119</v>
      </c>
      <c r="J37" s="112">
        <f>IF(I37="SI",G37-H37,G37)</f>
        <v>2500</v>
      </c>
      <c r="K37" s="298" t="s">
        <v>255</v>
      </c>
      <c r="L37" s="108">
        <v>2021</v>
      </c>
      <c r="M37" s="108">
        <v>11416</v>
      </c>
      <c r="N37" s="109" t="s">
        <v>174</v>
      </c>
      <c r="O37" s="111" t="s">
        <v>256</v>
      </c>
      <c r="P37" s="109" t="s">
        <v>257</v>
      </c>
      <c r="Q37" s="109" t="s">
        <v>258</v>
      </c>
      <c r="R37" s="108">
        <v>22</v>
      </c>
      <c r="S37" s="111" t="s">
        <v>259</v>
      </c>
      <c r="T37" s="108">
        <v>1000201</v>
      </c>
      <c r="U37" s="108">
        <v>122</v>
      </c>
      <c r="V37" s="108">
        <v>1404</v>
      </c>
      <c r="W37" s="108">
        <v>11</v>
      </c>
      <c r="X37" s="113">
        <v>2020</v>
      </c>
      <c r="Y37" s="113">
        <v>563</v>
      </c>
      <c r="Z37" s="113">
        <v>0</v>
      </c>
      <c r="AA37" s="114" t="s">
        <v>250</v>
      </c>
      <c r="AB37" s="109" t="s">
        <v>260</v>
      </c>
      <c r="AC37" s="107">
        <f>IF(O37=O36,0,1)</f>
        <v>1</v>
      </c>
    </row>
    <row r="38" spans="1:29" ht="15">
      <c r="A38" s="108">
        <v>2021</v>
      </c>
      <c r="B38" s="108">
        <v>786</v>
      </c>
      <c r="C38" s="109" t="s">
        <v>115</v>
      </c>
      <c r="D38" s="297" t="s">
        <v>252</v>
      </c>
      <c r="E38" s="109" t="s">
        <v>253</v>
      </c>
      <c r="F38" s="111" t="s">
        <v>261</v>
      </c>
      <c r="G38" s="112">
        <v>9460</v>
      </c>
      <c r="H38" s="112">
        <v>0</v>
      </c>
      <c r="I38" s="143" t="s">
        <v>119</v>
      </c>
      <c r="J38" s="112">
        <f>IF(I38="SI",G38-H38,G38)</f>
        <v>9460</v>
      </c>
      <c r="K38" s="298" t="s">
        <v>255</v>
      </c>
      <c r="L38" s="108">
        <v>2021</v>
      </c>
      <c r="M38" s="108">
        <v>11416</v>
      </c>
      <c r="N38" s="109" t="s">
        <v>174</v>
      </c>
      <c r="O38" s="111" t="s">
        <v>256</v>
      </c>
      <c r="P38" s="109" t="s">
        <v>257</v>
      </c>
      <c r="Q38" s="109" t="s">
        <v>258</v>
      </c>
      <c r="R38" s="108">
        <v>22</v>
      </c>
      <c r="S38" s="111" t="s">
        <v>259</v>
      </c>
      <c r="T38" s="108">
        <v>1000201</v>
      </c>
      <c r="U38" s="108">
        <v>122</v>
      </c>
      <c r="V38" s="108">
        <v>1404</v>
      </c>
      <c r="W38" s="108">
        <v>11</v>
      </c>
      <c r="X38" s="113">
        <v>2021</v>
      </c>
      <c r="Y38" s="113">
        <v>563</v>
      </c>
      <c r="Z38" s="113">
        <v>0</v>
      </c>
      <c r="AA38" s="114" t="s">
        <v>250</v>
      </c>
      <c r="AB38" s="109" t="s">
        <v>260</v>
      </c>
      <c r="AC38" s="107">
        <f>IF(O38=O37,0,1)</f>
        <v>0</v>
      </c>
    </row>
    <row r="39" spans="1:29" ht="15">
      <c r="A39" s="108">
        <v>2021</v>
      </c>
      <c r="B39" s="108">
        <v>757</v>
      </c>
      <c r="C39" s="109" t="s">
        <v>262</v>
      </c>
      <c r="D39" s="297" t="s">
        <v>263</v>
      </c>
      <c r="E39" s="109" t="s">
        <v>264</v>
      </c>
      <c r="F39" s="111" t="s">
        <v>265</v>
      </c>
      <c r="G39" s="112">
        <v>43.19</v>
      </c>
      <c r="H39" s="112">
        <v>7.79</v>
      </c>
      <c r="I39" s="143" t="s">
        <v>119</v>
      </c>
      <c r="J39" s="112">
        <f>IF(I39="SI",G39-H39,G39)</f>
        <v>35.4</v>
      </c>
      <c r="K39" s="298" t="s">
        <v>266</v>
      </c>
      <c r="L39" s="108">
        <v>2021</v>
      </c>
      <c r="M39" s="108">
        <v>10778</v>
      </c>
      <c r="N39" s="109" t="s">
        <v>267</v>
      </c>
      <c r="O39" s="111" t="s">
        <v>268</v>
      </c>
      <c r="P39" s="109" t="s">
        <v>269</v>
      </c>
      <c r="Q39" s="109" t="s">
        <v>269</v>
      </c>
      <c r="R39" s="108">
        <v>17</v>
      </c>
      <c r="S39" s="111" t="s">
        <v>125</v>
      </c>
      <c r="T39" s="108">
        <v>1020201</v>
      </c>
      <c r="U39" s="108">
        <v>122</v>
      </c>
      <c r="V39" s="108">
        <v>145</v>
      </c>
      <c r="W39" s="108">
        <v>7011</v>
      </c>
      <c r="X39" s="113">
        <v>2019</v>
      </c>
      <c r="Y39" s="113">
        <v>258</v>
      </c>
      <c r="Z39" s="113">
        <v>0</v>
      </c>
      <c r="AA39" s="114" t="s">
        <v>124</v>
      </c>
      <c r="AB39" s="109" t="s">
        <v>270</v>
      </c>
      <c r="AC39" s="107">
        <f>IF(O39=O38,0,1)</f>
        <v>1</v>
      </c>
    </row>
    <row r="40" spans="1:29" ht="15">
      <c r="A40" s="108">
        <v>2021</v>
      </c>
      <c r="B40" s="108">
        <v>757</v>
      </c>
      <c r="C40" s="109" t="s">
        <v>262</v>
      </c>
      <c r="D40" s="297" t="s">
        <v>263</v>
      </c>
      <c r="E40" s="109" t="s">
        <v>264</v>
      </c>
      <c r="F40" s="111" t="s">
        <v>265</v>
      </c>
      <c r="G40" s="112">
        <v>149.57</v>
      </c>
      <c r="H40" s="112">
        <v>26.97</v>
      </c>
      <c r="I40" s="143" t="s">
        <v>119</v>
      </c>
      <c r="J40" s="112">
        <f>IF(I40="SI",G40-H40,G40)</f>
        <v>122.6</v>
      </c>
      <c r="K40" s="298" t="s">
        <v>266</v>
      </c>
      <c r="L40" s="108">
        <v>2021</v>
      </c>
      <c r="M40" s="108">
        <v>10778</v>
      </c>
      <c r="N40" s="109" t="s">
        <v>267</v>
      </c>
      <c r="O40" s="111" t="s">
        <v>268</v>
      </c>
      <c r="P40" s="109" t="s">
        <v>269</v>
      </c>
      <c r="Q40" s="109" t="s">
        <v>269</v>
      </c>
      <c r="R40" s="108">
        <v>17</v>
      </c>
      <c r="S40" s="111" t="s">
        <v>125</v>
      </c>
      <c r="T40" s="108">
        <v>1020201</v>
      </c>
      <c r="U40" s="108">
        <v>122</v>
      </c>
      <c r="V40" s="108">
        <v>145</v>
      </c>
      <c r="W40" s="108">
        <v>7011</v>
      </c>
      <c r="X40" s="113">
        <v>2020</v>
      </c>
      <c r="Y40" s="113">
        <v>258</v>
      </c>
      <c r="Z40" s="113">
        <v>0</v>
      </c>
      <c r="AA40" s="114" t="s">
        <v>124</v>
      </c>
      <c r="AB40" s="109" t="s">
        <v>270</v>
      </c>
      <c r="AC40" s="107">
        <f>IF(O40=O39,0,1)</f>
        <v>0</v>
      </c>
    </row>
    <row r="41" spans="1:29" ht="15">
      <c r="A41" s="108">
        <v>2021</v>
      </c>
      <c r="B41" s="108">
        <v>749</v>
      </c>
      <c r="C41" s="109" t="s">
        <v>198</v>
      </c>
      <c r="D41" s="297" t="s">
        <v>271</v>
      </c>
      <c r="E41" s="109" t="s">
        <v>200</v>
      </c>
      <c r="F41" s="111" t="s">
        <v>272</v>
      </c>
      <c r="G41" s="112">
        <v>17.82</v>
      </c>
      <c r="H41" s="112">
        <v>3.21</v>
      </c>
      <c r="I41" s="143" t="s">
        <v>119</v>
      </c>
      <c r="J41" s="112">
        <f>IF(I41="SI",G41-H41,G41)</f>
        <v>14.61</v>
      </c>
      <c r="K41" s="298" t="s">
        <v>273</v>
      </c>
      <c r="L41" s="108">
        <v>2021</v>
      </c>
      <c r="M41" s="108">
        <v>10781</v>
      </c>
      <c r="N41" s="109" t="s">
        <v>274</v>
      </c>
      <c r="O41" s="111" t="s">
        <v>275</v>
      </c>
      <c r="P41" s="109" t="s">
        <v>276</v>
      </c>
      <c r="Q41" s="109" t="s">
        <v>276</v>
      </c>
      <c r="R41" s="108">
        <v>12</v>
      </c>
      <c r="S41" s="111" t="s">
        <v>249</v>
      </c>
      <c r="T41" s="108">
        <v>1000201</v>
      </c>
      <c r="U41" s="108">
        <v>122</v>
      </c>
      <c r="V41" s="108">
        <v>145</v>
      </c>
      <c r="W41" s="108">
        <v>2102</v>
      </c>
      <c r="X41" s="113">
        <v>2021</v>
      </c>
      <c r="Y41" s="113">
        <v>219</v>
      </c>
      <c r="Z41" s="113">
        <v>0</v>
      </c>
      <c r="AA41" s="114" t="s">
        <v>277</v>
      </c>
      <c r="AB41" s="109" t="s">
        <v>270</v>
      </c>
      <c r="AC41" s="107">
        <f>IF(O41=O40,0,1)</f>
        <v>1</v>
      </c>
    </row>
    <row r="42" spans="1:29" ht="15">
      <c r="A42" s="108">
        <v>2021</v>
      </c>
      <c r="B42" s="108">
        <v>766</v>
      </c>
      <c r="C42" s="109" t="s">
        <v>278</v>
      </c>
      <c r="D42" s="297" t="s">
        <v>279</v>
      </c>
      <c r="E42" s="109" t="s">
        <v>280</v>
      </c>
      <c r="F42" s="111" t="s">
        <v>281</v>
      </c>
      <c r="G42" s="112">
        <v>5077.59</v>
      </c>
      <c r="H42" s="112">
        <v>0</v>
      </c>
      <c r="I42" s="143" t="s">
        <v>119</v>
      </c>
      <c r="J42" s="112">
        <f>IF(I42="SI",G42-H42,G42)</f>
        <v>5077.59</v>
      </c>
      <c r="K42" s="298" t="s">
        <v>282</v>
      </c>
      <c r="L42" s="108">
        <v>2021</v>
      </c>
      <c r="M42" s="108">
        <v>11252</v>
      </c>
      <c r="N42" s="109" t="s">
        <v>280</v>
      </c>
      <c r="O42" s="111" t="s">
        <v>283</v>
      </c>
      <c r="P42" s="109" t="s">
        <v>284</v>
      </c>
      <c r="Q42" s="109" t="s">
        <v>284</v>
      </c>
      <c r="R42" s="108">
        <v>11</v>
      </c>
      <c r="S42" s="111" t="s">
        <v>213</v>
      </c>
      <c r="T42" s="108">
        <v>1020201</v>
      </c>
      <c r="U42" s="108">
        <v>122</v>
      </c>
      <c r="V42" s="108">
        <v>145</v>
      </c>
      <c r="W42" s="108">
        <v>1006</v>
      </c>
      <c r="X42" s="113">
        <v>2021</v>
      </c>
      <c r="Y42" s="113">
        <v>629</v>
      </c>
      <c r="Z42" s="113">
        <v>0</v>
      </c>
      <c r="AA42" s="114" t="s">
        <v>124</v>
      </c>
      <c r="AB42" s="109" t="s">
        <v>285</v>
      </c>
      <c r="AC42" s="107">
        <f>IF(O42=O41,0,1)</f>
        <v>1</v>
      </c>
    </row>
    <row r="43" spans="1:29" ht="15">
      <c r="A43" s="108">
        <v>2021</v>
      </c>
      <c r="B43" s="108">
        <v>766</v>
      </c>
      <c r="C43" s="109" t="s">
        <v>278</v>
      </c>
      <c r="D43" s="297" t="s">
        <v>279</v>
      </c>
      <c r="E43" s="109" t="s">
        <v>280</v>
      </c>
      <c r="F43" s="111" t="s">
        <v>286</v>
      </c>
      <c r="G43" s="112">
        <v>1117.07</v>
      </c>
      <c r="H43" s="112">
        <v>1117.07</v>
      </c>
      <c r="I43" s="143" t="s">
        <v>119</v>
      </c>
      <c r="J43" s="112">
        <f>IF(I43="SI",G43-H43,G43)</f>
        <v>0</v>
      </c>
      <c r="K43" s="298" t="s">
        <v>282</v>
      </c>
      <c r="L43" s="108">
        <v>2021</v>
      </c>
      <c r="M43" s="108">
        <v>11252</v>
      </c>
      <c r="N43" s="109" t="s">
        <v>280</v>
      </c>
      <c r="O43" s="111" t="s">
        <v>283</v>
      </c>
      <c r="P43" s="109" t="s">
        <v>284</v>
      </c>
      <c r="Q43" s="109" t="s">
        <v>284</v>
      </c>
      <c r="R43" s="108">
        <v>11</v>
      </c>
      <c r="S43" s="111" t="s">
        <v>213</v>
      </c>
      <c r="T43" s="108">
        <v>1020201</v>
      </c>
      <c r="U43" s="108">
        <v>122</v>
      </c>
      <c r="V43" s="108">
        <v>145</v>
      </c>
      <c r="W43" s="108">
        <v>1006</v>
      </c>
      <c r="X43" s="113">
        <v>2021</v>
      </c>
      <c r="Y43" s="113">
        <v>629</v>
      </c>
      <c r="Z43" s="113">
        <v>0</v>
      </c>
      <c r="AA43" s="114" t="s">
        <v>124</v>
      </c>
      <c r="AB43" s="109" t="s">
        <v>285</v>
      </c>
      <c r="AC43" s="107">
        <f>IF(O43=O42,0,1)</f>
        <v>0</v>
      </c>
    </row>
    <row r="44" spans="1:29" ht="15">
      <c r="A44" s="108">
        <v>2021</v>
      </c>
      <c r="B44" s="108">
        <v>769</v>
      </c>
      <c r="C44" s="109" t="s">
        <v>121</v>
      </c>
      <c r="D44" s="297" t="s">
        <v>287</v>
      </c>
      <c r="E44" s="109" t="s">
        <v>280</v>
      </c>
      <c r="F44" s="111" t="s">
        <v>288</v>
      </c>
      <c r="G44" s="112">
        <v>213.05</v>
      </c>
      <c r="H44" s="112">
        <v>0</v>
      </c>
      <c r="I44" s="143" t="s">
        <v>119</v>
      </c>
      <c r="J44" s="112">
        <f>IF(I44="SI",G44-H44,G44)</f>
        <v>213.05</v>
      </c>
      <c r="K44" s="298" t="s">
        <v>282</v>
      </c>
      <c r="L44" s="108">
        <v>2021</v>
      </c>
      <c r="M44" s="108">
        <v>11244</v>
      </c>
      <c r="N44" s="109" t="s">
        <v>280</v>
      </c>
      <c r="O44" s="111" t="s">
        <v>283</v>
      </c>
      <c r="P44" s="109" t="s">
        <v>284</v>
      </c>
      <c r="Q44" s="109" t="s">
        <v>284</v>
      </c>
      <c r="R44" s="108">
        <v>14</v>
      </c>
      <c r="S44" s="111" t="s">
        <v>155</v>
      </c>
      <c r="T44" s="108">
        <v>1020201</v>
      </c>
      <c r="U44" s="108">
        <v>122</v>
      </c>
      <c r="V44" s="108">
        <v>145</v>
      </c>
      <c r="W44" s="108">
        <v>4006</v>
      </c>
      <c r="X44" s="113">
        <v>2021</v>
      </c>
      <c r="Y44" s="113">
        <v>630</v>
      </c>
      <c r="Z44" s="113">
        <v>0</v>
      </c>
      <c r="AA44" s="114" t="s">
        <v>156</v>
      </c>
      <c r="AB44" s="109" t="s">
        <v>285</v>
      </c>
      <c r="AC44" s="107">
        <f>IF(O44=O43,0,1)</f>
        <v>0</v>
      </c>
    </row>
    <row r="45" spans="1:29" ht="15">
      <c r="A45" s="108">
        <v>2021</v>
      </c>
      <c r="B45" s="108">
        <v>769</v>
      </c>
      <c r="C45" s="109" t="s">
        <v>121</v>
      </c>
      <c r="D45" s="297" t="s">
        <v>287</v>
      </c>
      <c r="E45" s="109" t="s">
        <v>280</v>
      </c>
      <c r="F45" s="111" t="s">
        <v>289</v>
      </c>
      <c r="G45" s="112">
        <v>46.87</v>
      </c>
      <c r="H45" s="112">
        <v>46.87</v>
      </c>
      <c r="I45" s="143" t="s">
        <v>119</v>
      </c>
      <c r="J45" s="112">
        <f>IF(I45="SI",G45-H45,G45)</f>
        <v>0</v>
      </c>
      <c r="K45" s="298" t="s">
        <v>282</v>
      </c>
      <c r="L45" s="108">
        <v>2021</v>
      </c>
      <c r="M45" s="108">
        <v>11244</v>
      </c>
      <c r="N45" s="109" t="s">
        <v>280</v>
      </c>
      <c r="O45" s="111" t="s">
        <v>283</v>
      </c>
      <c r="P45" s="109" t="s">
        <v>284</v>
      </c>
      <c r="Q45" s="109" t="s">
        <v>284</v>
      </c>
      <c r="R45" s="108">
        <v>14</v>
      </c>
      <c r="S45" s="111" t="s">
        <v>155</v>
      </c>
      <c r="T45" s="108">
        <v>1020201</v>
      </c>
      <c r="U45" s="108">
        <v>122</v>
      </c>
      <c r="V45" s="108">
        <v>145</v>
      </c>
      <c r="W45" s="108">
        <v>4006</v>
      </c>
      <c r="X45" s="113">
        <v>2021</v>
      </c>
      <c r="Y45" s="113">
        <v>630</v>
      </c>
      <c r="Z45" s="113">
        <v>0</v>
      </c>
      <c r="AA45" s="114" t="s">
        <v>156</v>
      </c>
      <c r="AB45" s="109" t="s">
        <v>285</v>
      </c>
      <c r="AC45" s="107">
        <f>IF(O45=O44,0,1)</f>
        <v>0</v>
      </c>
    </row>
    <row r="46" spans="1:29" ht="15">
      <c r="A46" s="108">
        <v>2021</v>
      </c>
      <c r="B46" s="108">
        <v>770</v>
      </c>
      <c r="C46" s="109" t="s">
        <v>121</v>
      </c>
      <c r="D46" s="297" t="s">
        <v>290</v>
      </c>
      <c r="E46" s="109" t="s">
        <v>280</v>
      </c>
      <c r="F46" s="111" t="s">
        <v>291</v>
      </c>
      <c r="G46" s="112">
        <v>169.86</v>
      </c>
      <c r="H46" s="112">
        <v>0</v>
      </c>
      <c r="I46" s="143" t="s">
        <v>119</v>
      </c>
      <c r="J46" s="112">
        <f>IF(I46="SI",G46-H46,G46)</f>
        <v>169.86</v>
      </c>
      <c r="K46" s="298" t="s">
        <v>282</v>
      </c>
      <c r="L46" s="108">
        <v>2021</v>
      </c>
      <c r="M46" s="108">
        <v>11248</v>
      </c>
      <c r="N46" s="109" t="s">
        <v>280</v>
      </c>
      <c r="O46" s="111" t="s">
        <v>283</v>
      </c>
      <c r="P46" s="109" t="s">
        <v>284</v>
      </c>
      <c r="Q46" s="109" t="s">
        <v>284</v>
      </c>
      <c r="R46" s="108">
        <v>14</v>
      </c>
      <c r="S46" s="111" t="s">
        <v>155</v>
      </c>
      <c r="T46" s="108">
        <v>1020201</v>
      </c>
      <c r="U46" s="108">
        <v>122</v>
      </c>
      <c r="V46" s="108">
        <v>145</v>
      </c>
      <c r="W46" s="108">
        <v>4006</v>
      </c>
      <c r="X46" s="113">
        <v>2021</v>
      </c>
      <c r="Y46" s="113">
        <v>630</v>
      </c>
      <c r="Z46" s="113">
        <v>0</v>
      </c>
      <c r="AA46" s="114" t="s">
        <v>156</v>
      </c>
      <c r="AB46" s="109" t="s">
        <v>285</v>
      </c>
      <c r="AC46" s="107">
        <f>IF(O46=O45,0,1)</f>
        <v>0</v>
      </c>
    </row>
    <row r="47" spans="1:29" ht="15">
      <c r="A47" s="108">
        <v>2021</v>
      </c>
      <c r="B47" s="108">
        <v>770</v>
      </c>
      <c r="C47" s="109" t="s">
        <v>121</v>
      </c>
      <c r="D47" s="297" t="s">
        <v>290</v>
      </c>
      <c r="E47" s="109" t="s">
        <v>280</v>
      </c>
      <c r="F47" s="111" t="s">
        <v>292</v>
      </c>
      <c r="G47" s="112">
        <v>37.37</v>
      </c>
      <c r="H47" s="112">
        <v>37.37</v>
      </c>
      <c r="I47" s="143" t="s">
        <v>119</v>
      </c>
      <c r="J47" s="112">
        <f>IF(I47="SI",G47-H47,G47)</f>
        <v>0</v>
      </c>
      <c r="K47" s="298" t="s">
        <v>282</v>
      </c>
      <c r="L47" s="108">
        <v>2021</v>
      </c>
      <c r="M47" s="108">
        <v>11248</v>
      </c>
      <c r="N47" s="109" t="s">
        <v>280</v>
      </c>
      <c r="O47" s="111" t="s">
        <v>283</v>
      </c>
      <c r="P47" s="109" t="s">
        <v>284</v>
      </c>
      <c r="Q47" s="109" t="s">
        <v>284</v>
      </c>
      <c r="R47" s="108">
        <v>14</v>
      </c>
      <c r="S47" s="111" t="s">
        <v>155</v>
      </c>
      <c r="T47" s="108">
        <v>1020201</v>
      </c>
      <c r="U47" s="108">
        <v>122</v>
      </c>
      <c r="V47" s="108">
        <v>145</v>
      </c>
      <c r="W47" s="108">
        <v>4006</v>
      </c>
      <c r="X47" s="113">
        <v>2021</v>
      </c>
      <c r="Y47" s="113">
        <v>630</v>
      </c>
      <c r="Z47" s="113">
        <v>0</v>
      </c>
      <c r="AA47" s="114" t="s">
        <v>156</v>
      </c>
      <c r="AB47" s="109" t="s">
        <v>285</v>
      </c>
      <c r="AC47" s="107">
        <f>IF(O47=O46,0,1)</f>
        <v>0</v>
      </c>
    </row>
    <row r="48" spans="1:29" ht="15">
      <c r="A48" s="108">
        <v>2021</v>
      </c>
      <c r="B48" s="108">
        <v>771</v>
      </c>
      <c r="C48" s="109" t="s">
        <v>121</v>
      </c>
      <c r="D48" s="297" t="s">
        <v>293</v>
      </c>
      <c r="E48" s="109" t="s">
        <v>280</v>
      </c>
      <c r="F48" s="111" t="s">
        <v>294</v>
      </c>
      <c r="G48" s="112">
        <v>41.48</v>
      </c>
      <c r="H48" s="112">
        <v>0</v>
      </c>
      <c r="I48" s="143" t="s">
        <v>119</v>
      </c>
      <c r="J48" s="112">
        <f>IF(I48="SI",G48-H48,G48)</f>
        <v>41.48</v>
      </c>
      <c r="K48" s="298" t="s">
        <v>282</v>
      </c>
      <c r="L48" s="108">
        <v>2021</v>
      </c>
      <c r="M48" s="108">
        <v>11259</v>
      </c>
      <c r="N48" s="109" t="s">
        <v>295</v>
      </c>
      <c r="O48" s="111" t="s">
        <v>283</v>
      </c>
      <c r="P48" s="109" t="s">
        <v>284</v>
      </c>
      <c r="Q48" s="109" t="s">
        <v>284</v>
      </c>
      <c r="R48" s="108">
        <v>14</v>
      </c>
      <c r="S48" s="111" t="s">
        <v>155</v>
      </c>
      <c r="T48" s="108">
        <v>1020201</v>
      </c>
      <c r="U48" s="108">
        <v>122</v>
      </c>
      <c r="V48" s="108">
        <v>145</v>
      </c>
      <c r="W48" s="108">
        <v>4006</v>
      </c>
      <c r="X48" s="113">
        <v>2021</v>
      </c>
      <c r="Y48" s="113">
        <v>630</v>
      </c>
      <c r="Z48" s="113">
        <v>0</v>
      </c>
      <c r="AA48" s="114" t="s">
        <v>156</v>
      </c>
      <c r="AB48" s="109" t="s">
        <v>285</v>
      </c>
      <c r="AC48" s="107">
        <f>IF(O48=O47,0,1)</f>
        <v>0</v>
      </c>
    </row>
    <row r="49" spans="1:29" ht="15">
      <c r="A49" s="108">
        <v>2021</v>
      </c>
      <c r="B49" s="108">
        <v>771</v>
      </c>
      <c r="C49" s="109" t="s">
        <v>121</v>
      </c>
      <c r="D49" s="297" t="s">
        <v>293</v>
      </c>
      <c r="E49" s="109" t="s">
        <v>280</v>
      </c>
      <c r="F49" s="111" t="s">
        <v>296</v>
      </c>
      <c r="G49" s="112">
        <v>9.13</v>
      </c>
      <c r="H49" s="112">
        <v>9.13</v>
      </c>
      <c r="I49" s="143" t="s">
        <v>119</v>
      </c>
      <c r="J49" s="112">
        <f>IF(I49="SI",G49-H49,G49)</f>
        <v>0</v>
      </c>
      <c r="K49" s="298" t="s">
        <v>282</v>
      </c>
      <c r="L49" s="108">
        <v>2021</v>
      </c>
      <c r="M49" s="108">
        <v>11259</v>
      </c>
      <c r="N49" s="109" t="s">
        <v>295</v>
      </c>
      <c r="O49" s="111" t="s">
        <v>283</v>
      </c>
      <c r="P49" s="109" t="s">
        <v>284</v>
      </c>
      <c r="Q49" s="109" t="s">
        <v>284</v>
      </c>
      <c r="R49" s="108">
        <v>14</v>
      </c>
      <c r="S49" s="111" t="s">
        <v>155</v>
      </c>
      <c r="T49" s="108">
        <v>1020201</v>
      </c>
      <c r="U49" s="108">
        <v>122</v>
      </c>
      <c r="V49" s="108">
        <v>145</v>
      </c>
      <c r="W49" s="108">
        <v>4006</v>
      </c>
      <c r="X49" s="113">
        <v>2021</v>
      </c>
      <c r="Y49" s="113">
        <v>630</v>
      </c>
      <c r="Z49" s="113">
        <v>0</v>
      </c>
      <c r="AA49" s="114" t="s">
        <v>156</v>
      </c>
      <c r="AB49" s="109" t="s">
        <v>285</v>
      </c>
      <c r="AC49" s="107">
        <f>IF(O49=O48,0,1)</f>
        <v>0</v>
      </c>
    </row>
    <row r="50" spans="1:29" ht="15">
      <c r="A50" s="108">
        <v>2021</v>
      </c>
      <c r="B50" s="108">
        <v>772</v>
      </c>
      <c r="C50" s="109" t="s">
        <v>121</v>
      </c>
      <c r="D50" s="297" t="s">
        <v>297</v>
      </c>
      <c r="E50" s="109" t="s">
        <v>280</v>
      </c>
      <c r="F50" s="111" t="s">
        <v>298</v>
      </c>
      <c r="G50" s="112">
        <v>185.27</v>
      </c>
      <c r="H50" s="112">
        <v>0</v>
      </c>
      <c r="I50" s="143" t="s">
        <v>119</v>
      </c>
      <c r="J50" s="112">
        <f>IF(I50="SI",G50-H50,G50)</f>
        <v>185.27</v>
      </c>
      <c r="K50" s="298" t="s">
        <v>282</v>
      </c>
      <c r="L50" s="108">
        <v>2021</v>
      </c>
      <c r="M50" s="108">
        <v>11247</v>
      </c>
      <c r="N50" s="109" t="s">
        <v>280</v>
      </c>
      <c r="O50" s="111" t="s">
        <v>283</v>
      </c>
      <c r="P50" s="109" t="s">
        <v>284</v>
      </c>
      <c r="Q50" s="109" t="s">
        <v>284</v>
      </c>
      <c r="R50" s="108">
        <v>14</v>
      </c>
      <c r="S50" s="111" t="s">
        <v>155</v>
      </c>
      <c r="T50" s="108">
        <v>1020201</v>
      </c>
      <c r="U50" s="108">
        <v>122</v>
      </c>
      <c r="V50" s="108">
        <v>145</v>
      </c>
      <c r="W50" s="108">
        <v>4006</v>
      </c>
      <c r="X50" s="113">
        <v>2021</v>
      </c>
      <c r="Y50" s="113">
        <v>630</v>
      </c>
      <c r="Z50" s="113">
        <v>0</v>
      </c>
      <c r="AA50" s="114" t="s">
        <v>156</v>
      </c>
      <c r="AB50" s="109" t="s">
        <v>285</v>
      </c>
      <c r="AC50" s="107">
        <f>IF(O50=O49,0,1)</f>
        <v>0</v>
      </c>
    </row>
    <row r="51" spans="1:29" ht="15">
      <c r="A51" s="108">
        <v>2021</v>
      </c>
      <c r="B51" s="108">
        <v>772</v>
      </c>
      <c r="C51" s="109" t="s">
        <v>121</v>
      </c>
      <c r="D51" s="297" t="s">
        <v>297</v>
      </c>
      <c r="E51" s="109" t="s">
        <v>280</v>
      </c>
      <c r="F51" s="111" t="s">
        <v>299</v>
      </c>
      <c r="G51" s="112">
        <v>40.76</v>
      </c>
      <c r="H51" s="112">
        <v>40.76</v>
      </c>
      <c r="I51" s="143" t="s">
        <v>119</v>
      </c>
      <c r="J51" s="112">
        <f>IF(I51="SI",G51-H51,G51)</f>
        <v>0</v>
      </c>
      <c r="K51" s="298" t="s">
        <v>282</v>
      </c>
      <c r="L51" s="108">
        <v>2021</v>
      </c>
      <c r="M51" s="108">
        <v>11247</v>
      </c>
      <c r="N51" s="109" t="s">
        <v>280</v>
      </c>
      <c r="O51" s="111" t="s">
        <v>283</v>
      </c>
      <c r="P51" s="109" t="s">
        <v>284</v>
      </c>
      <c r="Q51" s="109" t="s">
        <v>284</v>
      </c>
      <c r="R51" s="108">
        <v>14</v>
      </c>
      <c r="S51" s="111" t="s">
        <v>155</v>
      </c>
      <c r="T51" s="108">
        <v>1020201</v>
      </c>
      <c r="U51" s="108">
        <v>122</v>
      </c>
      <c r="V51" s="108">
        <v>145</v>
      </c>
      <c r="W51" s="108">
        <v>4006</v>
      </c>
      <c r="X51" s="113">
        <v>2021</v>
      </c>
      <c r="Y51" s="113">
        <v>630</v>
      </c>
      <c r="Z51" s="113">
        <v>0</v>
      </c>
      <c r="AA51" s="114" t="s">
        <v>156</v>
      </c>
      <c r="AB51" s="109" t="s">
        <v>285</v>
      </c>
      <c r="AC51" s="107">
        <f>IF(O51=O50,0,1)</f>
        <v>0</v>
      </c>
    </row>
    <row r="52" spans="1:29" ht="15">
      <c r="A52" s="108">
        <v>2021</v>
      </c>
      <c r="B52" s="108">
        <v>773</v>
      </c>
      <c r="C52" s="109" t="s">
        <v>121</v>
      </c>
      <c r="D52" s="297" t="s">
        <v>300</v>
      </c>
      <c r="E52" s="109" t="s">
        <v>280</v>
      </c>
      <c r="F52" s="111" t="s">
        <v>301</v>
      </c>
      <c r="G52" s="112">
        <v>293.29</v>
      </c>
      <c r="H52" s="112">
        <v>0</v>
      </c>
      <c r="I52" s="143" t="s">
        <v>119</v>
      </c>
      <c r="J52" s="112">
        <f>IF(I52="SI",G52-H52,G52)</f>
        <v>293.29</v>
      </c>
      <c r="K52" s="298" t="s">
        <v>282</v>
      </c>
      <c r="L52" s="108">
        <v>2021</v>
      </c>
      <c r="M52" s="108">
        <v>11243</v>
      </c>
      <c r="N52" s="109" t="s">
        <v>280</v>
      </c>
      <c r="O52" s="111" t="s">
        <v>283</v>
      </c>
      <c r="P52" s="109" t="s">
        <v>284</v>
      </c>
      <c r="Q52" s="109" t="s">
        <v>284</v>
      </c>
      <c r="R52" s="108">
        <v>14</v>
      </c>
      <c r="S52" s="111" t="s">
        <v>155</v>
      </c>
      <c r="T52" s="108">
        <v>1020201</v>
      </c>
      <c r="U52" s="108">
        <v>122</v>
      </c>
      <c r="V52" s="108">
        <v>145</v>
      </c>
      <c r="W52" s="108">
        <v>4006</v>
      </c>
      <c r="X52" s="113">
        <v>2021</v>
      </c>
      <c r="Y52" s="113">
        <v>630</v>
      </c>
      <c r="Z52" s="113">
        <v>0</v>
      </c>
      <c r="AA52" s="114" t="s">
        <v>156</v>
      </c>
      <c r="AB52" s="109" t="s">
        <v>285</v>
      </c>
      <c r="AC52" s="107">
        <f>IF(O52=O51,0,1)</f>
        <v>0</v>
      </c>
    </row>
    <row r="53" spans="1:29" ht="15">
      <c r="A53" s="108">
        <v>2021</v>
      </c>
      <c r="B53" s="108">
        <v>773</v>
      </c>
      <c r="C53" s="109" t="s">
        <v>121</v>
      </c>
      <c r="D53" s="297" t="s">
        <v>300</v>
      </c>
      <c r="E53" s="109" t="s">
        <v>280</v>
      </c>
      <c r="F53" s="111" t="s">
        <v>302</v>
      </c>
      <c r="G53" s="112">
        <v>64.52</v>
      </c>
      <c r="H53" s="112">
        <v>64.52</v>
      </c>
      <c r="I53" s="143" t="s">
        <v>119</v>
      </c>
      <c r="J53" s="112">
        <f>IF(I53="SI",G53-H53,G53)</f>
        <v>0</v>
      </c>
      <c r="K53" s="298" t="s">
        <v>282</v>
      </c>
      <c r="L53" s="108">
        <v>2021</v>
      </c>
      <c r="M53" s="108">
        <v>11243</v>
      </c>
      <c r="N53" s="109" t="s">
        <v>280</v>
      </c>
      <c r="O53" s="111" t="s">
        <v>283</v>
      </c>
      <c r="P53" s="109" t="s">
        <v>284</v>
      </c>
      <c r="Q53" s="109" t="s">
        <v>284</v>
      </c>
      <c r="R53" s="108">
        <v>14</v>
      </c>
      <c r="S53" s="111" t="s">
        <v>155</v>
      </c>
      <c r="T53" s="108">
        <v>1020201</v>
      </c>
      <c r="U53" s="108">
        <v>122</v>
      </c>
      <c r="V53" s="108">
        <v>145</v>
      </c>
      <c r="W53" s="108">
        <v>4006</v>
      </c>
      <c r="X53" s="113">
        <v>2021</v>
      </c>
      <c r="Y53" s="113">
        <v>630</v>
      </c>
      <c r="Z53" s="113">
        <v>0</v>
      </c>
      <c r="AA53" s="114" t="s">
        <v>156</v>
      </c>
      <c r="AB53" s="109" t="s">
        <v>285</v>
      </c>
      <c r="AC53" s="107">
        <f>IF(O53=O52,0,1)</f>
        <v>0</v>
      </c>
    </row>
    <row r="54" spans="1:29" ht="15">
      <c r="A54" s="108">
        <v>2021</v>
      </c>
      <c r="B54" s="108">
        <v>774</v>
      </c>
      <c r="C54" s="109" t="s">
        <v>121</v>
      </c>
      <c r="D54" s="297" t="s">
        <v>303</v>
      </c>
      <c r="E54" s="109" t="s">
        <v>280</v>
      </c>
      <c r="F54" s="111" t="s">
        <v>304</v>
      </c>
      <c r="G54" s="112">
        <v>103.53</v>
      </c>
      <c r="H54" s="112">
        <v>0</v>
      </c>
      <c r="I54" s="143" t="s">
        <v>119</v>
      </c>
      <c r="J54" s="112">
        <f>IF(I54="SI",G54-H54,G54)</f>
        <v>103.53</v>
      </c>
      <c r="K54" s="298" t="s">
        <v>282</v>
      </c>
      <c r="L54" s="108">
        <v>2021</v>
      </c>
      <c r="M54" s="108">
        <v>11258</v>
      </c>
      <c r="N54" s="109" t="s">
        <v>295</v>
      </c>
      <c r="O54" s="111" t="s">
        <v>283</v>
      </c>
      <c r="P54" s="109" t="s">
        <v>284</v>
      </c>
      <c r="Q54" s="109" t="s">
        <v>284</v>
      </c>
      <c r="R54" s="108">
        <v>14</v>
      </c>
      <c r="S54" s="111" t="s">
        <v>155</v>
      </c>
      <c r="T54" s="108">
        <v>1020201</v>
      </c>
      <c r="U54" s="108">
        <v>122</v>
      </c>
      <c r="V54" s="108">
        <v>145</v>
      </c>
      <c r="W54" s="108">
        <v>4006</v>
      </c>
      <c r="X54" s="113">
        <v>2021</v>
      </c>
      <c r="Y54" s="113">
        <v>630</v>
      </c>
      <c r="Z54" s="113">
        <v>0</v>
      </c>
      <c r="AA54" s="114" t="s">
        <v>156</v>
      </c>
      <c r="AB54" s="109" t="s">
        <v>285</v>
      </c>
      <c r="AC54" s="107">
        <f>IF(O54=O53,0,1)</f>
        <v>0</v>
      </c>
    </row>
    <row r="55" spans="1:29" ht="15">
      <c r="A55" s="108">
        <v>2021</v>
      </c>
      <c r="B55" s="108">
        <v>774</v>
      </c>
      <c r="C55" s="109" t="s">
        <v>121</v>
      </c>
      <c r="D55" s="297" t="s">
        <v>303</v>
      </c>
      <c r="E55" s="109" t="s">
        <v>280</v>
      </c>
      <c r="F55" s="111" t="s">
        <v>305</v>
      </c>
      <c r="G55" s="112">
        <v>22.78</v>
      </c>
      <c r="H55" s="112">
        <v>22.78</v>
      </c>
      <c r="I55" s="143" t="s">
        <v>119</v>
      </c>
      <c r="J55" s="112">
        <f>IF(I55="SI",G55-H55,G55)</f>
        <v>0</v>
      </c>
      <c r="K55" s="298" t="s">
        <v>282</v>
      </c>
      <c r="L55" s="108">
        <v>2021</v>
      </c>
      <c r="M55" s="108">
        <v>11258</v>
      </c>
      <c r="N55" s="109" t="s">
        <v>295</v>
      </c>
      <c r="O55" s="111" t="s">
        <v>283</v>
      </c>
      <c r="P55" s="109" t="s">
        <v>284</v>
      </c>
      <c r="Q55" s="109" t="s">
        <v>284</v>
      </c>
      <c r="R55" s="108">
        <v>14</v>
      </c>
      <c r="S55" s="111" t="s">
        <v>155</v>
      </c>
      <c r="T55" s="108">
        <v>1020201</v>
      </c>
      <c r="U55" s="108">
        <v>122</v>
      </c>
      <c r="V55" s="108">
        <v>145</v>
      </c>
      <c r="W55" s="108">
        <v>4006</v>
      </c>
      <c r="X55" s="113">
        <v>2021</v>
      </c>
      <c r="Y55" s="113">
        <v>630</v>
      </c>
      <c r="Z55" s="113">
        <v>0</v>
      </c>
      <c r="AA55" s="114" t="s">
        <v>156</v>
      </c>
      <c r="AB55" s="109" t="s">
        <v>285</v>
      </c>
      <c r="AC55" s="107">
        <f>IF(O55=O54,0,1)</f>
        <v>0</v>
      </c>
    </row>
    <row r="56" spans="1:29" ht="15">
      <c r="A56" s="108">
        <v>2021</v>
      </c>
      <c r="B56" s="108">
        <v>775</v>
      </c>
      <c r="C56" s="109" t="s">
        <v>121</v>
      </c>
      <c r="D56" s="297" t="s">
        <v>306</v>
      </c>
      <c r="E56" s="109" t="s">
        <v>280</v>
      </c>
      <c r="F56" s="111" t="s">
        <v>307</v>
      </c>
      <c r="G56" s="112">
        <v>152.98</v>
      </c>
      <c r="H56" s="112">
        <v>0</v>
      </c>
      <c r="I56" s="143" t="s">
        <v>119</v>
      </c>
      <c r="J56" s="112">
        <f>IF(I56="SI",G56-H56,G56)</f>
        <v>152.98</v>
      </c>
      <c r="K56" s="298" t="s">
        <v>282</v>
      </c>
      <c r="L56" s="108">
        <v>2021</v>
      </c>
      <c r="M56" s="108">
        <v>11253</v>
      </c>
      <c r="N56" s="109" t="s">
        <v>280</v>
      </c>
      <c r="O56" s="111" t="s">
        <v>283</v>
      </c>
      <c r="P56" s="109" t="s">
        <v>284</v>
      </c>
      <c r="Q56" s="109" t="s">
        <v>284</v>
      </c>
      <c r="R56" s="108">
        <v>14</v>
      </c>
      <c r="S56" s="111" t="s">
        <v>155</v>
      </c>
      <c r="T56" s="108">
        <v>1020201</v>
      </c>
      <c r="U56" s="108">
        <v>122</v>
      </c>
      <c r="V56" s="108">
        <v>145</v>
      </c>
      <c r="W56" s="108">
        <v>4006</v>
      </c>
      <c r="X56" s="113">
        <v>2021</v>
      </c>
      <c r="Y56" s="113">
        <v>630</v>
      </c>
      <c r="Z56" s="113">
        <v>0</v>
      </c>
      <c r="AA56" s="114" t="s">
        <v>156</v>
      </c>
      <c r="AB56" s="109" t="s">
        <v>285</v>
      </c>
      <c r="AC56" s="107">
        <f>IF(O56=O55,0,1)</f>
        <v>0</v>
      </c>
    </row>
    <row r="57" spans="1:29" ht="15">
      <c r="A57" s="108">
        <v>2021</v>
      </c>
      <c r="B57" s="108">
        <v>775</v>
      </c>
      <c r="C57" s="109" t="s">
        <v>121</v>
      </c>
      <c r="D57" s="297" t="s">
        <v>306</v>
      </c>
      <c r="E57" s="109" t="s">
        <v>280</v>
      </c>
      <c r="F57" s="111" t="s">
        <v>308</v>
      </c>
      <c r="G57" s="112">
        <v>33.66</v>
      </c>
      <c r="H57" s="112">
        <v>33.66</v>
      </c>
      <c r="I57" s="143" t="s">
        <v>119</v>
      </c>
      <c r="J57" s="112">
        <f>IF(I57="SI",G57-H57,G57)</f>
        <v>0</v>
      </c>
      <c r="K57" s="298" t="s">
        <v>282</v>
      </c>
      <c r="L57" s="108">
        <v>2021</v>
      </c>
      <c r="M57" s="108">
        <v>11253</v>
      </c>
      <c r="N57" s="109" t="s">
        <v>280</v>
      </c>
      <c r="O57" s="111" t="s">
        <v>283</v>
      </c>
      <c r="P57" s="109" t="s">
        <v>284</v>
      </c>
      <c r="Q57" s="109" t="s">
        <v>284</v>
      </c>
      <c r="R57" s="108">
        <v>14</v>
      </c>
      <c r="S57" s="111" t="s">
        <v>155</v>
      </c>
      <c r="T57" s="108">
        <v>1020201</v>
      </c>
      <c r="U57" s="108">
        <v>122</v>
      </c>
      <c r="V57" s="108">
        <v>145</v>
      </c>
      <c r="W57" s="108">
        <v>4006</v>
      </c>
      <c r="X57" s="113">
        <v>2021</v>
      </c>
      <c r="Y57" s="113">
        <v>630</v>
      </c>
      <c r="Z57" s="113">
        <v>0</v>
      </c>
      <c r="AA57" s="114" t="s">
        <v>156</v>
      </c>
      <c r="AB57" s="109" t="s">
        <v>285</v>
      </c>
      <c r="AC57" s="107">
        <f>IF(O57=O56,0,1)</f>
        <v>0</v>
      </c>
    </row>
    <row r="58" spans="1:29" ht="15">
      <c r="A58" s="108">
        <v>2021</v>
      </c>
      <c r="B58" s="108">
        <v>732</v>
      </c>
      <c r="C58" s="109" t="s">
        <v>198</v>
      </c>
      <c r="D58" s="297" t="s">
        <v>309</v>
      </c>
      <c r="E58" s="109" t="s">
        <v>200</v>
      </c>
      <c r="F58" s="111" t="s">
        <v>310</v>
      </c>
      <c r="G58" s="112">
        <v>2133.41</v>
      </c>
      <c r="H58" s="112">
        <v>384.72</v>
      </c>
      <c r="I58" s="143" t="s">
        <v>119</v>
      </c>
      <c r="J58" s="112">
        <f>IF(I58="SI",G58-H58,G58)</f>
        <v>1748.6899999999998</v>
      </c>
      <c r="K58" s="298" t="s">
        <v>311</v>
      </c>
      <c r="L58" s="108">
        <v>2021</v>
      </c>
      <c r="M58" s="108">
        <v>10734</v>
      </c>
      <c r="N58" s="109" t="s">
        <v>267</v>
      </c>
      <c r="O58" s="111" t="s">
        <v>312</v>
      </c>
      <c r="P58" s="109" t="s">
        <v>313</v>
      </c>
      <c r="Q58" s="109" t="s">
        <v>124</v>
      </c>
      <c r="R58" s="108">
        <v>17</v>
      </c>
      <c r="S58" s="111" t="s">
        <v>125</v>
      </c>
      <c r="T58" s="108">
        <v>1020201</v>
      </c>
      <c r="U58" s="108">
        <v>122</v>
      </c>
      <c r="V58" s="108">
        <v>145</v>
      </c>
      <c r="W58" s="108">
        <v>7013</v>
      </c>
      <c r="X58" s="113">
        <v>2021</v>
      </c>
      <c r="Y58" s="113">
        <v>593</v>
      </c>
      <c r="Z58" s="113">
        <v>0</v>
      </c>
      <c r="AA58" s="114" t="s">
        <v>314</v>
      </c>
      <c r="AB58" s="109" t="s">
        <v>315</v>
      </c>
      <c r="AC58" s="107">
        <f>IF(O58=O57,0,1)</f>
        <v>1</v>
      </c>
    </row>
    <row r="59" spans="1:29" ht="15">
      <c r="A59" s="108">
        <v>2021</v>
      </c>
      <c r="B59" s="108">
        <v>733</v>
      </c>
      <c r="C59" s="109" t="s">
        <v>198</v>
      </c>
      <c r="D59" s="297" t="s">
        <v>316</v>
      </c>
      <c r="E59" s="109" t="s">
        <v>200</v>
      </c>
      <c r="F59" s="111" t="s">
        <v>317</v>
      </c>
      <c r="G59" s="112">
        <v>288.53</v>
      </c>
      <c r="H59" s="112">
        <v>52.03</v>
      </c>
      <c r="I59" s="143" t="s">
        <v>119</v>
      </c>
      <c r="J59" s="112">
        <f>IF(I59="SI",G59-H59,G59)</f>
        <v>236.49999999999997</v>
      </c>
      <c r="K59" s="298" t="s">
        <v>311</v>
      </c>
      <c r="L59" s="108">
        <v>2021</v>
      </c>
      <c r="M59" s="108">
        <v>10736</v>
      </c>
      <c r="N59" s="109" t="s">
        <v>267</v>
      </c>
      <c r="O59" s="111" t="s">
        <v>312</v>
      </c>
      <c r="P59" s="109" t="s">
        <v>313</v>
      </c>
      <c r="Q59" s="109" t="s">
        <v>124</v>
      </c>
      <c r="R59" s="108">
        <v>17</v>
      </c>
      <c r="S59" s="111" t="s">
        <v>125</v>
      </c>
      <c r="T59" s="108">
        <v>1020201</v>
      </c>
      <c r="U59" s="108">
        <v>122</v>
      </c>
      <c r="V59" s="108">
        <v>145</v>
      </c>
      <c r="W59" s="108">
        <v>7013</v>
      </c>
      <c r="X59" s="113">
        <v>2021</v>
      </c>
      <c r="Y59" s="113">
        <v>665</v>
      </c>
      <c r="Z59" s="113">
        <v>0</v>
      </c>
      <c r="AA59" s="114" t="s">
        <v>314</v>
      </c>
      <c r="AB59" s="109" t="s">
        <v>270</v>
      </c>
      <c r="AC59" s="107">
        <f>IF(O59=O58,0,1)</f>
        <v>0</v>
      </c>
    </row>
    <row r="60" spans="1:29" ht="15">
      <c r="A60" s="108">
        <v>2021</v>
      </c>
      <c r="B60" s="108">
        <v>683</v>
      </c>
      <c r="C60" s="109" t="s">
        <v>127</v>
      </c>
      <c r="D60" s="297" t="s">
        <v>318</v>
      </c>
      <c r="E60" s="109" t="s">
        <v>129</v>
      </c>
      <c r="F60" s="111" t="s">
        <v>319</v>
      </c>
      <c r="G60" s="112">
        <v>6.28</v>
      </c>
      <c r="H60" s="112">
        <v>0.24</v>
      </c>
      <c r="I60" s="143" t="s">
        <v>119</v>
      </c>
      <c r="J60" s="112">
        <f>IF(I60="SI",G60-H60,G60)</f>
        <v>6.04</v>
      </c>
      <c r="K60" s="298" t="s">
        <v>320</v>
      </c>
      <c r="L60" s="108">
        <v>2021</v>
      </c>
      <c r="M60" s="108">
        <v>9581</v>
      </c>
      <c r="N60" s="109" t="s">
        <v>321</v>
      </c>
      <c r="O60" s="111" t="s">
        <v>322</v>
      </c>
      <c r="P60" s="109" t="s">
        <v>323</v>
      </c>
      <c r="Q60" s="109" t="s">
        <v>324</v>
      </c>
      <c r="R60" s="108">
        <v>21</v>
      </c>
      <c r="S60" s="111" t="s">
        <v>135</v>
      </c>
      <c r="T60" s="108">
        <v>1020201</v>
      </c>
      <c r="U60" s="108">
        <v>122</v>
      </c>
      <c r="V60" s="108">
        <v>140</v>
      </c>
      <c r="W60" s="108">
        <v>14</v>
      </c>
      <c r="X60" s="113">
        <v>2020</v>
      </c>
      <c r="Y60" s="113">
        <v>302</v>
      </c>
      <c r="Z60" s="113">
        <v>0</v>
      </c>
      <c r="AA60" s="114" t="s">
        <v>136</v>
      </c>
      <c r="AB60" s="109" t="s">
        <v>325</v>
      </c>
      <c r="AC60" s="107">
        <f>IF(O60=O59,0,1)</f>
        <v>1</v>
      </c>
    </row>
    <row r="61" spans="1:29" ht="15">
      <c r="A61" s="108">
        <v>2021</v>
      </c>
      <c r="B61" s="108">
        <v>640</v>
      </c>
      <c r="C61" s="109" t="s">
        <v>326</v>
      </c>
      <c r="D61" s="297" t="s">
        <v>327</v>
      </c>
      <c r="E61" s="109" t="s">
        <v>328</v>
      </c>
      <c r="F61" s="111" t="s">
        <v>329</v>
      </c>
      <c r="G61" s="112">
        <v>1203.78</v>
      </c>
      <c r="H61" s="112">
        <v>0</v>
      </c>
      <c r="I61" s="143" t="s">
        <v>119</v>
      </c>
      <c r="J61" s="112">
        <f>IF(I61="SI",G61-H61,G61)</f>
        <v>1203.78</v>
      </c>
      <c r="K61" s="298" t="s">
        <v>330</v>
      </c>
      <c r="L61" s="108">
        <v>2021</v>
      </c>
      <c r="M61" s="108">
        <v>9148</v>
      </c>
      <c r="N61" s="109" t="s">
        <v>331</v>
      </c>
      <c r="O61" s="111" t="s">
        <v>332</v>
      </c>
      <c r="P61" s="109" t="s">
        <v>333</v>
      </c>
      <c r="Q61" s="109" t="s">
        <v>124</v>
      </c>
      <c r="R61" s="108">
        <v>11</v>
      </c>
      <c r="S61" s="111" t="s">
        <v>213</v>
      </c>
      <c r="T61" s="108">
        <v>1020201</v>
      </c>
      <c r="U61" s="108">
        <v>122</v>
      </c>
      <c r="V61" s="108">
        <v>145</v>
      </c>
      <c r="W61" s="108">
        <v>1006</v>
      </c>
      <c r="X61" s="113">
        <v>2021</v>
      </c>
      <c r="Y61" s="113">
        <v>367</v>
      </c>
      <c r="Z61" s="113">
        <v>0</v>
      </c>
      <c r="AA61" s="114" t="s">
        <v>124</v>
      </c>
      <c r="AB61" s="109" t="s">
        <v>137</v>
      </c>
      <c r="AC61" s="107">
        <f>IF(O61=O60,0,1)</f>
        <v>1</v>
      </c>
    </row>
    <row r="62" spans="1:29" ht="15">
      <c r="A62" s="108">
        <v>2021</v>
      </c>
      <c r="B62" s="108">
        <v>722</v>
      </c>
      <c r="C62" s="109" t="s">
        <v>334</v>
      </c>
      <c r="D62" s="297" t="s">
        <v>335</v>
      </c>
      <c r="E62" s="109" t="s">
        <v>137</v>
      </c>
      <c r="F62" s="111" t="s">
        <v>336</v>
      </c>
      <c r="G62" s="112">
        <v>38</v>
      </c>
      <c r="H62" s="112">
        <v>0</v>
      </c>
      <c r="I62" s="143" t="s">
        <v>119</v>
      </c>
      <c r="J62" s="112">
        <f>IF(I62="SI",G62-H62,G62)</f>
        <v>38</v>
      </c>
      <c r="K62" s="298" t="s">
        <v>330</v>
      </c>
      <c r="L62" s="108">
        <v>2021</v>
      </c>
      <c r="M62" s="108">
        <v>10346</v>
      </c>
      <c r="N62" s="109" t="s">
        <v>337</v>
      </c>
      <c r="O62" s="111" t="s">
        <v>332</v>
      </c>
      <c r="P62" s="109" t="s">
        <v>333</v>
      </c>
      <c r="Q62" s="109" t="s">
        <v>124</v>
      </c>
      <c r="R62" s="108">
        <v>11</v>
      </c>
      <c r="S62" s="111" t="s">
        <v>213</v>
      </c>
      <c r="T62" s="108">
        <v>1020201</v>
      </c>
      <c r="U62" s="108">
        <v>122</v>
      </c>
      <c r="V62" s="108">
        <v>145</v>
      </c>
      <c r="W62" s="108">
        <v>1006</v>
      </c>
      <c r="X62" s="113">
        <v>2021</v>
      </c>
      <c r="Y62" s="113">
        <v>367</v>
      </c>
      <c r="Z62" s="113">
        <v>0</v>
      </c>
      <c r="AA62" s="114" t="s">
        <v>124</v>
      </c>
      <c r="AB62" s="109" t="s">
        <v>338</v>
      </c>
      <c r="AC62" s="107">
        <f>IF(O62=O61,0,1)</f>
        <v>0</v>
      </c>
    </row>
    <row r="63" spans="1:29" ht="15">
      <c r="A63" s="108">
        <v>2021</v>
      </c>
      <c r="B63" s="108">
        <v>782</v>
      </c>
      <c r="C63" s="109" t="s">
        <v>115</v>
      </c>
      <c r="D63" s="297" t="s">
        <v>339</v>
      </c>
      <c r="E63" s="109" t="s">
        <v>117</v>
      </c>
      <c r="F63" s="111" t="s">
        <v>340</v>
      </c>
      <c r="G63" s="112">
        <v>400</v>
      </c>
      <c r="H63" s="112">
        <v>0</v>
      </c>
      <c r="I63" s="143" t="s">
        <v>173</v>
      </c>
      <c r="J63" s="112">
        <f>IF(I63="SI",G63-H63,G63)</f>
        <v>400</v>
      </c>
      <c r="K63" s="298" t="s">
        <v>341</v>
      </c>
      <c r="L63" s="108">
        <v>2021</v>
      </c>
      <c r="M63" s="108">
        <v>11572</v>
      </c>
      <c r="N63" s="109" t="s">
        <v>117</v>
      </c>
      <c r="O63" s="111" t="s">
        <v>342</v>
      </c>
      <c r="P63" s="109" t="s">
        <v>343</v>
      </c>
      <c r="Q63" s="109" t="s">
        <v>343</v>
      </c>
      <c r="R63" s="108">
        <v>21</v>
      </c>
      <c r="S63" s="111" t="s">
        <v>135</v>
      </c>
      <c r="T63" s="108">
        <v>1020201</v>
      </c>
      <c r="U63" s="108">
        <v>122</v>
      </c>
      <c r="V63" s="108">
        <v>140</v>
      </c>
      <c r="W63" s="108">
        <v>1105</v>
      </c>
      <c r="X63" s="113">
        <v>2021</v>
      </c>
      <c r="Y63" s="113">
        <v>527</v>
      </c>
      <c r="Z63" s="113">
        <v>0</v>
      </c>
      <c r="AA63" s="114" t="s">
        <v>156</v>
      </c>
      <c r="AB63" s="109" t="s">
        <v>344</v>
      </c>
      <c r="AC63" s="107">
        <f>IF(O63=O62,0,1)</f>
        <v>1</v>
      </c>
    </row>
    <row r="64" spans="1:29" ht="15">
      <c r="A64" s="108">
        <v>2017</v>
      </c>
      <c r="B64" s="108">
        <v>684</v>
      </c>
      <c r="C64" s="109" t="s">
        <v>345</v>
      </c>
      <c r="D64" s="297" t="s">
        <v>346</v>
      </c>
      <c r="E64" s="109" t="s">
        <v>347</v>
      </c>
      <c r="F64" s="111" t="s">
        <v>348</v>
      </c>
      <c r="G64" s="112">
        <v>51.1</v>
      </c>
      <c r="H64" s="112">
        <v>9.22</v>
      </c>
      <c r="I64" s="143" t="s">
        <v>173</v>
      </c>
      <c r="J64" s="112">
        <f>IF(I64="SI",G64-H64,G64)</f>
        <v>51.1</v>
      </c>
      <c r="K64" s="298" t="s">
        <v>349</v>
      </c>
      <c r="L64" s="108">
        <v>2017</v>
      </c>
      <c r="M64" s="108">
        <v>10302</v>
      </c>
      <c r="N64" s="109" t="s">
        <v>350</v>
      </c>
      <c r="O64" s="111" t="s">
        <v>351</v>
      </c>
      <c r="P64" s="109" t="s">
        <v>352</v>
      </c>
      <c r="Q64" s="109" t="s">
        <v>352</v>
      </c>
      <c r="R64" s="108">
        <v>11</v>
      </c>
      <c r="S64" s="111" t="s">
        <v>213</v>
      </c>
      <c r="T64" s="108">
        <v>1020201</v>
      </c>
      <c r="U64" s="108">
        <v>122</v>
      </c>
      <c r="V64" s="108">
        <v>145</v>
      </c>
      <c r="W64" s="108">
        <v>1002</v>
      </c>
      <c r="X64" s="113">
        <v>2017</v>
      </c>
      <c r="Y64" s="113">
        <v>71</v>
      </c>
      <c r="Z64" s="113">
        <v>0</v>
      </c>
      <c r="AA64" s="114" t="s">
        <v>353</v>
      </c>
      <c r="AB64" s="109" t="s">
        <v>354</v>
      </c>
      <c r="AC64" s="107">
        <f>IF(O64=O63,0,1)</f>
        <v>1</v>
      </c>
    </row>
    <row r="65" spans="1:29" ht="15">
      <c r="A65" s="108">
        <v>2021</v>
      </c>
      <c r="B65" s="108">
        <v>740</v>
      </c>
      <c r="C65" s="109" t="s">
        <v>198</v>
      </c>
      <c r="D65" s="297" t="s">
        <v>355</v>
      </c>
      <c r="E65" s="109" t="s">
        <v>200</v>
      </c>
      <c r="F65" s="111" t="s">
        <v>356</v>
      </c>
      <c r="G65" s="112">
        <v>57</v>
      </c>
      <c r="H65" s="112">
        <v>10.28</v>
      </c>
      <c r="I65" s="143" t="s">
        <v>119</v>
      </c>
      <c r="J65" s="112">
        <f>IF(I65="SI",G65-H65,G65)</f>
        <v>46.72</v>
      </c>
      <c r="K65" s="298" t="s">
        <v>357</v>
      </c>
      <c r="L65" s="108">
        <v>2021</v>
      </c>
      <c r="M65" s="108">
        <v>10667</v>
      </c>
      <c r="N65" s="109" t="s">
        <v>358</v>
      </c>
      <c r="O65" s="111" t="s">
        <v>351</v>
      </c>
      <c r="P65" s="109" t="s">
        <v>352</v>
      </c>
      <c r="Q65" s="109" t="s">
        <v>352</v>
      </c>
      <c r="R65" s="108">
        <v>12</v>
      </c>
      <c r="S65" s="111" t="s">
        <v>249</v>
      </c>
      <c r="T65" s="108">
        <v>1000201</v>
      </c>
      <c r="U65" s="108">
        <v>122</v>
      </c>
      <c r="V65" s="108">
        <v>145</v>
      </c>
      <c r="W65" s="108">
        <v>2102</v>
      </c>
      <c r="X65" s="113">
        <v>2021</v>
      </c>
      <c r="Y65" s="113">
        <v>223</v>
      </c>
      <c r="Z65" s="113">
        <v>0</v>
      </c>
      <c r="AA65" s="114" t="s">
        <v>277</v>
      </c>
      <c r="AB65" s="109" t="s">
        <v>146</v>
      </c>
      <c r="AC65" s="107">
        <f>IF(O65=O64,0,1)</f>
        <v>0</v>
      </c>
    </row>
    <row r="66" spans="1:29" ht="15">
      <c r="A66" s="108">
        <v>2021</v>
      </c>
      <c r="B66" s="108">
        <v>754</v>
      </c>
      <c r="C66" s="109" t="s">
        <v>295</v>
      </c>
      <c r="D66" s="297" t="s">
        <v>359</v>
      </c>
      <c r="E66" s="109" t="s">
        <v>200</v>
      </c>
      <c r="F66" s="111" t="s">
        <v>360</v>
      </c>
      <c r="G66" s="112">
        <v>294.26</v>
      </c>
      <c r="H66" s="112">
        <v>53.06</v>
      </c>
      <c r="I66" s="143" t="s">
        <v>119</v>
      </c>
      <c r="J66" s="112">
        <f>IF(I66="SI",G66-H66,G66)</f>
        <v>241.2</v>
      </c>
      <c r="K66" s="298" t="s">
        <v>361</v>
      </c>
      <c r="L66" s="108">
        <v>2021</v>
      </c>
      <c r="M66" s="108">
        <v>10944</v>
      </c>
      <c r="N66" s="109" t="s">
        <v>334</v>
      </c>
      <c r="O66" s="111" t="s">
        <v>362</v>
      </c>
      <c r="P66" s="109" t="s">
        <v>363</v>
      </c>
      <c r="Q66" s="109" t="s">
        <v>363</v>
      </c>
      <c r="R66" s="108">
        <v>15</v>
      </c>
      <c r="S66" s="111" t="s">
        <v>364</v>
      </c>
      <c r="T66" s="108">
        <v>2040101</v>
      </c>
      <c r="U66" s="108">
        <v>241</v>
      </c>
      <c r="V66" s="108">
        <v>200</v>
      </c>
      <c r="W66" s="108">
        <v>5006</v>
      </c>
      <c r="X66" s="113">
        <v>2021</v>
      </c>
      <c r="Y66" s="113">
        <v>447</v>
      </c>
      <c r="Z66" s="113">
        <v>0</v>
      </c>
      <c r="AA66" s="114" t="s">
        <v>124</v>
      </c>
      <c r="AB66" s="109" t="s">
        <v>214</v>
      </c>
      <c r="AC66" s="107">
        <f>IF(O66=O65,0,1)</f>
        <v>1</v>
      </c>
    </row>
    <row r="67" spans="1:29" ht="15">
      <c r="A67" s="108">
        <v>2021</v>
      </c>
      <c r="B67" s="108">
        <v>750</v>
      </c>
      <c r="C67" s="109" t="s">
        <v>280</v>
      </c>
      <c r="D67" s="297" t="s">
        <v>365</v>
      </c>
      <c r="E67" s="109" t="s">
        <v>165</v>
      </c>
      <c r="F67" s="111" t="s">
        <v>366</v>
      </c>
      <c r="G67" s="112">
        <v>223.06</v>
      </c>
      <c r="H67" s="112">
        <v>40.22</v>
      </c>
      <c r="I67" s="143" t="s">
        <v>119</v>
      </c>
      <c r="J67" s="112">
        <f>IF(I67="SI",G67-H67,G67)</f>
        <v>182.84</v>
      </c>
      <c r="K67" s="298" t="s">
        <v>367</v>
      </c>
      <c r="L67" s="108">
        <v>2021</v>
      </c>
      <c r="M67" s="108">
        <v>11097</v>
      </c>
      <c r="N67" s="109" t="s">
        <v>165</v>
      </c>
      <c r="O67" s="111" t="s">
        <v>368</v>
      </c>
      <c r="P67" s="109" t="s">
        <v>369</v>
      </c>
      <c r="Q67" s="109" t="s">
        <v>124</v>
      </c>
      <c r="R67" s="108">
        <v>12</v>
      </c>
      <c r="S67" s="111" t="s">
        <v>249</v>
      </c>
      <c r="T67" s="108">
        <v>1020201</v>
      </c>
      <c r="U67" s="108">
        <v>122</v>
      </c>
      <c r="V67" s="108">
        <v>145</v>
      </c>
      <c r="W67" s="108">
        <v>2002</v>
      </c>
      <c r="X67" s="113">
        <v>2021</v>
      </c>
      <c r="Y67" s="113">
        <v>485</v>
      </c>
      <c r="Z67" s="113">
        <v>0</v>
      </c>
      <c r="AA67" s="114" t="s">
        <v>124</v>
      </c>
      <c r="AB67" s="109" t="s">
        <v>370</v>
      </c>
      <c r="AC67" s="107">
        <f>IF(O67=O66,0,1)</f>
        <v>1</v>
      </c>
    </row>
    <row r="68" spans="1:29" ht="15">
      <c r="A68" s="108">
        <v>2021</v>
      </c>
      <c r="B68" s="108">
        <v>730</v>
      </c>
      <c r="C68" s="109" t="s">
        <v>371</v>
      </c>
      <c r="D68" s="297" t="s">
        <v>372</v>
      </c>
      <c r="E68" s="109" t="s">
        <v>373</v>
      </c>
      <c r="F68" s="111" t="s">
        <v>374</v>
      </c>
      <c r="G68" s="112">
        <v>2528.27</v>
      </c>
      <c r="H68" s="112">
        <v>0</v>
      </c>
      <c r="I68" s="143" t="s">
        <v>173</v>
      </c>
      <c r="J68" s="112">
        <f>IF(I68="SI",G68-H68,G68)</f>
        <v>2528.27</v>
      </c>
      <c r="K68" s="298" t="s">
        <v>375</v>
      </c>
      <c r="L68" s="108">
        <v>2021</v>
      </c>
      <c r="M68" s="108">
        <v>11146</v>
      </c>
      <c r="N68" s="109" t="s">
        <v>371</v>
      </c>
      <c r="O68" s="111" t="s">
        <v>376</v>
      </c>
      <c r="P68" s="109" t="s">
        <v>124</v>
      </c>
      <c r="Q68" s="109" t="s">
        <v>124</v>
      </c>
      <c r="R68" s="108">
        <v>16</v>
      </c>
      <c r="S68" s="111" t="s">
        <v>377</v>
      </c>
      <c r="T68" s="108">
        <v>2040101</v>
      </c>
      <c r="U68" s="108">
        <v>241</v>
      </c>
      <c r="V68" s="108">
        <v>200</v>
      </c>
      <c r="W68" s="108">
        <v>6004</v>
      </c>
      <c r="X68" s="113">
        <v>2021</v>
      </c>
      <c r="Y68" s="113">
        <v>427</v>
      </c>
      <c r="Z68" s="113">
        <v>0</v>
      </c>
      <c r="AA68" s="114" t="s">
        <v>124</v>
      </c>
      <c r="AB68" s="109" t="s">
        <v>371</v>
      </c>
      <c r="AC68" s="107">
        <f>IF(O68=O67,0,1)</f>
        <v>1</v>
      </c>
    </row>
    <row r="69" spans="1:29" ht="15">
      <c r="A69" s="108">
        <v>2021</v>
      </c>
      <c r="B69" s="108">
        <v>686</v>
      </c>
      <c r="C69" s="109" t="s">
        <v>127</v>
      </c>
      <c r="D69" s="297" t="s">
        <v>378</v>
      </c>
      <c r="E69" s="109" t="s">
        <v>129</v>
      </c>
      <c r="F69" s="111" t="s">
        <v>379</v>
      </c>
      <c r="G69" s="112">
        <v>2068.21</v>
      </c>
      <c r="H69" s="112">
        <v>22.3</v>
      </c>
      <c r="I69" s="143" t="s">
        <v>119</v>
      </c>
      <c r="J69" s="112">
        <f>IF(I69="SI",G69-H69,G69)</f>
        <v>2045.91</v>
      </c>
      <c r="K69" s="298" t="s">
        <v>380</v>
      </c>
      <c r="L69" s="108">
        <v>2021</v>
      </c>
      <c r="M69" s="108">
        <v>9830</v>
      </c>
      <c r="N69" s="109" t="s">
        <v>381</v>
      </c>
      <c r="O69" s="111" t="s">
        <v>382</v>
      </c>
      <c r="P69" s="109" t="s">
        <v>383</v>
      </c>
      <c r="Q69" s="109" t="s">
        <v>383</v>
      </c>
      <c r="R69" s="108">
        <v>17</v>
      </c>
      <c r="S69" s="111" t="s">
        <v>125</v>
      </c>
      <c r="T69" s="108">
        <v>1020201</v>
      </c>
      <c r="U69" s="108">
        <v>122</v>
      </c>
      <c r="V69" s="108">
        <v>145</v>
      </c>
      <c r="W69" s="108">
        <v>7012</v>
      </c>
      <c r="X69" s="113">
        <v>2021</v>
      </c>
      <c r="Y69" s="113">
        <v>448</v>
      </c>
      <c r="Z69" s="113">
        <v>0</v>
      </c>
      <c r="AA69" s="114" t="s">
        <v>124</v>
      </c>
      <c r="AB69" s="109" t="s">
        <v>384</v>
      </c>
      <c r="AC69" s="107">
        <f>IF(O69=O68,0,1)</f>
        <v>1</v>
      </c>
    </row>
    <row r="70" spans="1:29" ht="15">
      <c r="A70" s="108">
        <v>2021</v>
      </c>
      <c r="B70" s="108">
        <v>687</v>
      </c>
      <c r="C70" s="109" t="s">
        <v>142</v>
      </c>
      <c r="D70" s="297" t="s">
        <v>385</v>
      </c>
      <c r="E70" s="109" t="s">
        <v>129</v>
      </c>
      <c r="F70" s="111" t="s">
        <v>386</v>
      </c>
      <c r="G70" s="112">
        <v>2247.16</v>
      </c>
      <c r="H70" s="112">
        <v>24.6</v>
      </c>
      <c r="I70" s="143" t="s">
        <v>119</v>
      </c>
      <c r="J70" s="112">
        <f>IF(I70="SI",G70-H70,G70)</f>
        <v>2222.56</v>
      </c>
      <c r="K70" s="298" t="s">
        <v>387</v>
      </c>
      <c r="L70" s="108">
        <v>2021</v>
      </c>
      <c r="M70" s="108">
        <v>9829</v>
      </c>
      <c r="N70" s="109" t="s">
        <v>381</v>
      </c>
      <c r="O70" s="111" t="s">
        <v>382</v>
      </c>
      <c r="P70" s="109" t="s">
        <v>383</v>
      </c>
      <c r="Q70" s="109" t="s">
        <v>383</v>
      </c>
      <c r="R70" s="108">
        <v>22</v>
      </c>
      <c r="S70" s="111" t="s">
        <v>259</v>
      </c>
      <c r="T70" s="108">
        <v>1000201</v>
      </c>
      <c r="U70" s="108">
        <v>122</v>
      </c>
      <c r="V70" s="108">
        <v>1408</v>
      </c>
      <c r="W70" s="108">
        <v>12</v>
      </c>
      <c r="X70" s="113">
        <v>2021</v>
      </c>
      <c r="Y70" s="113">
        <v>453</v>
      </c>
      <c r="Z70" s="113">
        <v>0</v>
      </c>
      <c r="AA70" s="114" t="s">
        <v>124</v>
      </c>
      <c r="AB70" s="109" t="s">
        <v>384</v>
      </c>
      <c r="AC70" s="107">
        <f>IF(O70=O69,0,1)</f>
        <v>0</v>
      </c>
    </row>
    <row r="71" spans="1:29" ht="15">
      <c r="A71" s="108">
        <v>2021</v>
      </c>
      <c r="B71" s="108">
        <v>748</v>
      </c>
      <c r="C71" s="109" t="s">
        <v>198</v>
      </c>
      <c r="D71" s="297" t="s">
        <v>388</v>
      </c>
      <c r="E71" s="109" t="s">
        <v>200</v>
      </c>
      <c r="F71" s="111" t="s">
        <v>389</v>
      </c>
      <c r="G71" s="112">
        <v>2531.05</v>
      </c>
      <c r="H71" s="112">
        <v>29.17</v>
      </c>
      <c r="I71" s="143" t="s">
        <v>119</v>
      </c>
      <c r="J71" s="112">
        <f>IF(I71="SI",G71-H71,G71)</f>
        <v>2501.88</v>
      </c>
      <c r="K71" s="298" t="s">
        <v>387</v>
      </c>
      <c r="L71" s="108">
        <v>2021</v>
      </c>
      <c r="M71" s="108">
        <v>11118</v>
      </c>
      <c r="N71" s="109" t="s">
        <v>371</v>
      </c>
      <c r="O71" s="111" t="s">
        <v>382</v>
      </c>
      <c r="P71" s="109" t="s">
        <v>383</v>
      </c>
      <c r="Q71" s="109" t="s">
        <v>383</v>
      </c>
      <c r="R71" s="108">
        <v>22</v>
      </c>
      <c r="S71" s="111" t="s">
        <v>259</v>
      </c>
      <c r="T71" s="108">
        <v>1000201</v>
      </c>
      <c r="U71" s="108">
        <v>122</v>
      </c>
      <c r="V71" s="108">
        <v>1408</v>
      </c>
      <c r="W71" s="108">
        <v>12</v>
      </c>
      <c r="X71" s="113">
        <v>2021</v>
      </c>
      <c r="Y71" s="113">
        <v>453</v>
      </c>
      <c r="Z71" s="113">
        <v>0</v>
      </c>
      <c r="AA71" s="114" t="s">
        <v>124</v>
      </c>
      <c r="AB71" s="109" t="s">
        <v>390</v>
      </c>
      <c r="AC71" s="107">
        <f>IF(O71=O70,0,1)</f>
        <v>0</v>
      </c>
    </row>
    <row r="72" spans="1:29" ht="15">
      <c r="A72" s="108">
        <v>2021</v>
      </c>
      <c r="B72" s="108">
        <v>752</v>
      </c>
      <c r="C72" s="109" t="s">
        <v>280</v>
      </c>
      <c r="D72" s="297" t="s">
        <v>391</v>
      </c>
      <c r="E72" s="109" t="s">
        <v>200</v>
      </c>
      <c r="F72" s="111" t="s">
        <v>392</v>
      </c>
      <c r="G72" s="112">
        <v>3102.9</v>
      </c>
      <c r="H72" s="112">
        <v>36.99</v>
      </c>
      <c r="I72" s="143" t="s">
        <v>119</v>
      </c>
      <c r="J72" s="112">
        <f>IF(I72="SI",G72-H72,G72)</f>
        <v>3065.9100000000003</v>
      </c>
      <c r="K72" s="298" t="s">
        <v>380</v>
      </c>
      <c r="L72" s="108">
        <v>2021</v>
      </c>
      <c r="M72" s="108">
        <v>11116</v>
      </c>
      <c r="N72" s="109" t="s">
        <v>371</v>
      </c>
      <c r="O72" s="111" t="s">
        <v>382</v>
      </c>
      <c r="P72" s="109" t="s">
        <v>383</v>
      </c>
      <c r="Q72" s="109" t="s">
        <v>383</v>
      </c>
      <c r="R72" s="108">
        <v>17</v>
      </c>
      <c r="S72" s="111" t="s">
        <v>125</v>
      </c>
      <c r="T72" s="108">
        <v>1020201</v>
      </c>
      <c r="U72" s="108">
        <v>122</v>
      </c>
      <c r="V72" s="108">
        <v>145</v>
      </c>
      <c r="W72" s="108">
        <v>7012</v>
      </c>
      <c r="X72" s="113">
        <v>2021</v>
      </c>
      <c r="Y72" s="113">
        <v>448</v>
      </c>
      <c r="Z72" s="113">
        <v>0</v>
      </c>
      <c r="AA72" s="114" t="s">
        <v>124</v>
      </c>
      <c r="AB72" s="109" t="s">
        <v>390</v>
      </c>
      <c r="AC72" s="107">
        <f>IF(O72=O71,0,1)</f>
        <v>0</v>
      </c>
    </row>
    <row r="73" spans="1:29" ht="15">
      <c r="A73" s="108">
        <v>2021</v>
      </c>
      <c r="B73" s="108">
        <v>682</v>
      </c>
      <c r="C73" s="109" t="s">
        <v>127</v>
      </c>
      <c r="D73" s="297" t="s">
        <v>393</v>
      </c>
      <c r="E73" s="109" t="s">
        <v>129</v>
      </c>
      <c r="F73" s="111" t="s">
        <v>394</v>
      </c>
      <c r="G73" s="112">
        <v>541.74</v>
      </c>
      <c r="H73" s="112">
        <v>97.69</v>
      </c>
      <c r="I73" s="143" t="s">
        <v>119</v>
      </c>
      <c r="J73" s="112">
        <f>IF(I73="SI",G73-H73,G73)</f>
        <v>444.05</v>
      </c>
      <c r="K73" s="298" t="s">
        <v>395</v>
      </c>
      <c r="L73" s="108">
        <v>2021</v>
      </c>
      <c r="M73" s="108">
        <v>9698</v>
      </c>
      <c r="N73" s="109" t="s">
        <v>132</v>
      </c>
      <c r="O73" s="111" t="s">
        <v>396</v>
      </c>
      <c r="P73" s="109" t="s">
        <v>397</v>
      </c>
      <c r="Q73" s="109" t="s">
        <v>397</v>
      </c>
      <c r="R73" s="108">
        <v>21</v>
      </c>
      <c r="S73" s="111" t="s">
        <v>135</v>
      </c>
      <c r="T73" s="108">
        <v>1020201</v>
      </c>
      <c r="U73" s="108">
        <v>122</v>
      </c>
      <c r="V73" s="108">
        <v>140</v>
      </c>
      <c r="W73" s="108">
        <v>1119</v>
      </c>
      <c r="X73" s="113">
        <v>2021</v>
      </c>
      <c r="Y73" s="113">
        <v>830</v>
      </c>
      <c r="Z73" s="113">
        <v>0</v>
      </c>
      <c r="AA73" s="114" t="s">
        <v>136</v>
      </c>
      <c r="AB73" s="109" t="s">
        <v>398</v>
      </c>
      <c r="AC73" s="107">
        <f>IF(O73=O72,0,1)</f>
        <v>1</v>
      </c>
    </row>
    <row r="74" spans="1:29" ht="15">
      <c r="A74" s="108">
        <v>2021</v>
      </c>
      <c r="B74" s="108">
        <v>737</v>
      </c>
      <c r="C74" s="109" t="s">
        <v>198</v>
      </c>
      <c r="D74" s="297" t="s">
        <v>399</v>
      </c>
      <c r="E74" s="109" t="s">
        <v>334</v>
      </c>
      <c r="F74" s="111" t="s">
        <v>356</v>
      </c>
      <c r="G74" s="112">
        <v>137.61</v>
      </c>
      <c r="H74" s="112">
        <v>24.81</v>
      </c>
      <c r="I74" s="143" t="s">
        <v>119</v>
      </c>
      <c r="J74" s="112">
        <f>IF(I74="SI",G74-H74,G74)</f>
        <v>112.80000000000001</v>
      </c>
      <c r="K74" s="298" t="s">
        <v>400</v>
      </c>
      <c r="L74" s="108">
        <v>2021</v>
      </c>
      <c r="M74" s="108">
        <v>11024</v>
      </c>
      <c r="N74" s="109" t="s">
        <v>401</v>
      </c>
      <c r="O74" s="111" t="s">
        <v>402</v>
      </c>
      <c r="P74" s="109" t="s">
        <v>403</v>
      </c>
      <c r="Q74" s="109" t="s">
        <v>403</v>
      </c>
      <c r="R74" s="108">
        <v>12</v>
      </c>
      <c r="S74" s="111" t="s">
        <v>249</v>
      </c>
      <c r="T74" s="108">
        <v>1000201</v>
      </c>
      <c r="U74" s="108">
        <v>122</v>
      </c>
      <c r="V74" s="108">
        <v>145</v>
      </c>
      <c r="W74" s="108">
        <v>2102</v>
      </c>
      <c r="X74" s="113">
        <v>2021</v>
      </c>
      <c r="Y74" s="113">
        <v>233</v>
      </c>
      <c r="Z74" s="113">
        <v>0</v>
      </c>
      <c r="AA74" s="114" t="s">
        <v>145</v>
      </c>
      <c r="AB74" s="109" t="s">
        <v>404</v>
      </c>
      <c r="AC74" s="107">
        <f>IF(O74=O73,0,1)</f>
        <v>1</v>
      </c>
    </row>
    <row r="75" spans="1:29" ht="15">
      <c r="A75" s="108">
        <v>2021</v>
      </c>
      <c r="B75" s="108">
        <v>703</v>
      </c>
      <c r="C75" s="109" t="s">
        <v>358</v>
      </c>
      <c r="D75" s="297" t="s">
        <v>405</v>
      </c>
      <c r="E75" s="109" t="s">
        <v>152</v>
      </c>
      <c r="F75" s="111" t="s">
        <v>406</v>
      </c>
      <c r="G75" s="112">
        <v>299.96</v>
      </c>
      <c r="H75" s="112">
        <v>54.09</v>
      </c>
      <c r="I75" s="143" t="s">
        <v>119</v>
      </c>
      <c r="J75" s="112">
        <f>IF(I75="SI",G75-H75,G75)</f>
        <v>245.86999999999998</v>
      </c>
      <c r="K75" s="298" t="s">
        <v>407</v>
      </c>
      <c r="L75" s="108">
        <v>2021</v>
      </c>
      <c r="M75" s="108">
        <v>10452</v>
      </c>
      <c r="N75" s="109" t="s">
        <v>152</v>
      </c>
      <c r="O75" s="111" t="s">
        <v>408</v>
      </c>
      <c r="P75" s="109" t="s">
        <v>409</v>
      </c>
      <c r="Q75" s="109" t="s">
        <v>409</v>
      </c>
      <c r="R75" s="108">
        <v>13</v>
      </c>
      <c r="S75" s="111" t="s">
        <v>410</v>
      </c>
      <c r="T75" s="108">
        <v>2040101</v>
      </c>
      <c r="U75" s="108">
        <v>241</v>
      </c>
      <c r="V75" s="108">
        <v>200</v>
      </c>
      <c r="W75" s="108">
        <v>1006</v>
      </c>
      <c r="X75" s="113">
        <v>2021</v>
      </c>
      <c r="Y75" s="113">
        <v>504</v>
      </c>
      <c r="Z75" s="113">
        <v>0</v>
      </c>
      <c r="AA75" s="114" t="s">
        <v>124</v>
      </c>
      <c r="AB75" s="109" t="s">
        <v>157</v>
      </c>
      <c r="AC75" s="107">
        <f>IF(O75=O74,0,1)</f>
        <v>1</v>
      </c>
    </row>
    <row r="76" spans="1:29" ht="15">
      <c r="A76" s="108">
        <v>2021</v>
      </c>
      <c r="B76" s="108">
        <v>781</v>
      </c>
      <c r="C76" s="109" t="s">
        <v>167</v>
      </c>
      <c r="D76" s="297" t="s">
        <v>411</v>
      </c>
      <c r="E76" s="109" t="s">
        <v>278</v>
      </c>
      <c r="F76" s="111" t="s">
        <v>412</v>
      </c>
      <c r="G76" s="112">
        <v>1648.99</v>
      </c>
      <c r="H76" s="112">
        <v>297.36</v>
      </c>
      <c r="I76" s="143" t="s">
        <v>119</v>
      </c>
      <c r="J76" s="112">
        <f>IF(I76="SI",G76-H76,G76)</f>
        <v>1351.63</v>
      </c>
      <c r="K76" s="298" t="s">
        <v>413</v>
      </c>
      <c r="L76" s="108">
        <v>2021</v>
      </c>
      <c r="M76" s="108">
        <v>11570</v>
      </c>
      <c r="N76" s="109" t="s">
        <v>117</v>
      </c>
      <c r="O76" s="111" t="s">
        <v>414</v>
      </c>
      <c r="P76" s="109" t="s">
        <v>415</v>
      </c>
      <c r="Q76" s="109" t="s">
        <v>415</v>
      </c>
      <c r="R76" s="108">
        <v>17</v>
      </c>
      <c r="S76" s="111" t="s">
        <v>125</v>
      </c>
      <c r="T76" s="108">
        <v>1020201</v>
      </c>
      <c r="U76" s="108">
        <v>122</v>
      </c>
      <c r="V76" s="108">
        <v>145</v>
      </c>
      <c r="W76" s="108">
        <v>7002</v>
      </c>
      <c r="X76" s="113">
        <v>2021</v>
      </c>
      <c r="Y76" s="113">
        <v>246</v>
      </c>
      <c r="Z76" s="113">
        <v>0</v>
      </c>
      <c r="AA76" s="114" t="s">
        <v>240</v>
      </c>
      <c r="AB76" s="109" t="s">
        <v>344</v>
      </c>
      <c r="AC76" s="107">
        <f>IF(O76=O75,0,1)</f>
        <v>1</v>
      </c>
    </row>
    <row r="77" spans="1:29" ht="15">
      <c r="A77" s="108">
        <v>2021</v>
      </c>
      <c r="B77" s="108">
        <v>807</v>
      </c>
      <c r="C77" s="109" t="s">
        <v>115</v>
      </c>
      <c r="D77" s="297" t="s">
        <v>416</v>
      </c>
      <c r="E77" s="109" t="s">
        <v>417</v>
      </c>
      <c r="F77" s="111" t="s">
        <v>418</v>
      </c>
      <c r="G77" s="112">
        <v>1521.93</v>
      </c>
      <c r="H77" s="112">
        <v>274.45</v>
      </c>
      <c r="I77" s="143" t="s">
        <v>119</v>
      </c>
      <c r="J77" s="112">
        <f>IF(I77="SI",G77-H77,G77)</f>
        <v>1247.48</v>
      </c>
      <c r="K77" s="298" t="s">
        <v>419</v>
      </c>
      <c r="L77" s="108">
        <v>2021</v>
      </c>
      <c r="M77" s="108">
        <v>11725</v>
      </c>
      <c r="N77" s="109" t="s">
        <v>417</v>
      </c>
      <c r="O77" s="111" t="s">
        <v>420</v>
      </c>
      <c r="P77" s="109" t="s">
        <v>421</v>
      </c>
      <c r="Q77" s="109" t="s">
        <v>124</v>
      </c>
      <c r="R77" s="108">
        <v>6</v>
      </c>
      <c r="S77" s="111" t="s">
        <v>377</v>
      </c>
      <c r="T77" s="108">
        <v>1000201</v>
      </c>
      <c r="U77" s="108">
        <v>122</v>
      </c>
      <c r="V77" s="108">
        <v>145</v>
      </c>
      <c r="W77" s="108">
        <v>6411</v>
      </c>
      <c r="X77" s="113">
        <v>2021</v>
      </c>
      <c r="Y77" s="113">
        <v>369</v>
      </c>
      <c r="Z77" s="113">
        <v>0</v>
      </c>
      <c r="AA77" s="114" t="s">
        <v>124</v>
      </c>
      <c r="AB77" s="109" t="s">
        <v>422</v>
      </c>
      <c r="AC77" s="107">
        <f>IF(O77=O76,0,1)</f>
        <v>1</v>
      </c>
    </row>
    <row r="78" spans="1:29" ht="15">
      <c r="A78" s="108">
        <v>2021</v>
      </c>
      <c r="B78" s="108">
        <v>715</v>
      </c>
      <c r="C78" s="109" t="s">
        <v>147</v>
      </c>
      <c r="D78" s="297" t="s">
        <v>423</v>
      </c>
      <c r="E78" s="109" t="s">
        <v>267</v>
      </c>
      <c r="F78" s="111" t="s">
        <v>424</v>
      </c>
      <c r="G78" s="112">
        <v>140</v>
      </c>
      <c r="H78" s="112">
        <v>0</v>
      </c>
      <c r="I78" s="143" t="s">
        <v>173</v>
      </c>
      <c r="J78" s="112">
        <f>IF(I78="SI",G78-H78,G78)</f>
        <v>140</v>
      </c>
      <c r="K78" s="298" t="s">
        <v>124</v>
      </c>
      <c r="L78" s="108">
        <v>2021</v>
      </c>
      <c r="M78" s="108">
        <v>10784</v>
      </c>
      <c r="N78" s="109" t="s">
        <v>274</v>
      </c>
      <c r="O78" s="111" t="s">
        <v>425</v>
      </c>
      <c r="P78" s="109" t="s">
        <v>426</v>
      </c>
      <c r="Q78" s="109" t="s">
        <v>427</v>
      </c>
      <c r="R78" s="108">
        <v>14</v>
      </c>
      <c r="S78" s="111" t="s">
        <v>155</v>
      </c>
      <c r="T78" s="108">
        <v>1020201</v>
      </c>
      <c r="U78" s="108">
        <v>122</v>
      </c>
      <c r="V78" s="108">
        <v>145</v>
      </c>
      <c r="W78" s="108">
        <v>4019</v>
      </c>
      <c r="X78" s="113">
        <v>2021</v>
      </c>
      <c r="Y78" s="113">
        <v>497</v>
      </c>
      <c r="Z78" s="113">
        <v>0</v>
      </c>
      <c r="AA78" s="114" t="s">
        <v>156</v>
      </c>
      <c r="AB78" s="109" t="s">
        <v>428</v>
      </c>
      <c r="AC78" s="107">
        <f>IF(O78=O77,0,1)</f>
        <v>1</v>
      </c>
    </row>
    <row r="79" spans="1:29" ht="15">
      <c r="A79" s="108">
        <v>2021</v>
      </c>
      <c r="B79" s="108">
        <v>738</v>
      </c>
      <c r="C79" s="109" t="s">
        <v>198</v>
      </c>
      <c r="D79" s="297" t="s">
        <v>429</v>
      </c>
      <c r="E79" s="109" t="s">
        <v>200</v>
      </c>
      <c r="F79" s="111" t="s">
        <v>430</v>
      </c>
      <c r="G79" s="112">
        <v>2562</v>
      </c>
      <c r="H79" s="112">
        <v>462</v>
      </c>
      <c r="I79" s="143" t="s">
        <v>119</v>
      </c>
      <c r="J79" s="112">
        <f>IF(I79="SI",G79-H79,G79)</f>
        <v>2100</v>
      </c>
      <c r="K79" s="298" t="s">
        <v>124</v>
      </c>
      <c r="L79" s="108">
        <v>2021</v>
      </c>
      <c r="M79" s="108">
        <v>10733</v>
      </c>
      <c r="N79" s="109" t="s">
        <v>267</v>
      </c>
      <c r="O79" s="111" t="s">
        <v>431</v>
      </c>
      <c r="P79" s="109" t="s">
        <v>432</v>
      </c>
      <c r="Q79" s="109" t="s">
        <v>432</v>
      </c>
      <c r="R79" s="108">
        <v>12</v>
      </c>
      <c r="S79" s="111" t="s">
        <v>249</v>
      </c>
      <c r="T79" s="108">
        <v>1020201</v>
      </c>
      <c r="U79" s="108">
        <v>122</v>
      </c>
      <c r="V79" s="108">
        <v>145</v>
      </c>
      <c r="W79" s="108">
        <v>2006</v>
      </c>
      <c r="X79" s="113">
        <v>2021</v>
      </c>
      <c r="Y79" s="113">
        <v>125</v>
      </c>
      <c r="Z79" s="113">
        <v>0</v>
      </c>
      <c r="AA79" s="114" t="s">
        <v>124</v>
      </c>
      <c r="AB79" s="109" t="s">
        <v>315</v>
      </c>
      <c r="AC79" s="107">
        <f>IF(O79=O78,0,1)</f>
        <v>1</v>
      </c>
    </row>
    <row r="80" spans="1:29" ht="15">
      <c r="A80" s="108">
        <v>2021</v>
      </c>
      <c r="B80" s="108">
        <v>799</v>
      </c>
      <c r="C80" s="109" t="s">
        <v>433</v>
      </c>
      <c r="D80" s="297" t="s">
        <v>434</v>
      </c>
      <c r="E80" s="109" t="s">
        <v>435</v>
      </c>
      <c r="F80" s="111" t="s">
        <v>436</v>
      </c>
      <c r="G80" s="112">
        <v>474</v>
      </c>
      <c r="H80" s="112">
        <v>0</v>
      </c>
      <c r="I80" s="143" t="s">
        <v>119</v>
      </c>
      <c r="J80" s="112">
        <f>IF(I80="SI",G80-H80,G80)</f>
        <v>474</v>
      </c>
      <c r="K80" s="298" t="s">
        <v>437</v>
      </c>
      <c r="L80" s="108">
        <v>2021</v>
      </c>
      <c r="M80" s="108">
        <v>11591</v>
      </c>
      <c r="N80" s="109" t="s">
        <v>121</v>
      </c>
      <c r="O80" s="111" t="s">
        <v>438</v>
      </c>
      <c r="P80" s="109" t="s">
        <v>439</v>
      </c>
      <c r="Q80" s="109" t="s">
        <v>440</v>
      </c>
      <c r="R80" s="108">
        <v>19</v>
      </c>
      <c r="S80" s="111" t="s">
        <v>441</v>
      </c>
      <c r="T80" s="108">
        <v>1020201</v>
      </c>
      <c r="U80" s="108">
        <v>122</v>
      </c>
      <c r="V80" s="108">
        <v>145</v>
      </c>
      <c r="W80" s="108">
        <v>9011</v>
      </c>
      <c r="X80" s="113">
        <v>2021</v>
      </c>
      <c r="Y80" s="113">
        <v>255</v>
      </c>
      <c r="Z80" s="113">
        <v>0</v>
      </c>
      <c r="AA80" s="114" t="s">
        <v>433</v>
      </c>
      <c r="AB80" s="109" t="s">
        <v>442</v>
      </c>
      <c r="AC80" s="107">
        <f>IF(O80=O79,0,1)</f>
        <v>1</v>
      </c>
    </row>
    <row r="81" spans="1:29" ht="15">
      <c r="A81" s="108">
        <v>2021</v>
      </c>
      <c r="B81" s="108">
        <v>798</v>
      </c>
      <c r="C81" s="109" t="s">
        <v>115</v>
      </c>
      <c r="D81" s="297" t="s">
        <v>443</v>
      </c>
      <c r="E81" s="109" t="s">
        <v>200</v>
      </c>
      <c r="F81" s="111" t="s">
        <v>444</v>
      </c>
      <c r="G81" s="112">
        <v>110.18</v>
      </c>
      <c r="H81" s="112">
        <v>0</v>
      </c>
      <c r="I81" s="143" t="s">
        <v>119</v>
      </c>
      <c r="J81" s="112">
        <f>IF(I81="SI",G81-H81,G81)</f>
        <v>110.18</v>
      </c>
      <c r="K81" s="298" t="s">
        <v>445</v>
      </c>
      <c r="L81" s="108">
        <v>2021</v>
      </c>
      <c r="M81" s="108">
        <v>10598</v>
      </c>
      <c r="N81" s="109" t="s">
        <v>208</v>
      </c>
      <c r="O81" s="111" t="s">
        <v>446</v>
      </c>
      <c r="P81" s="109" t="s">
        <v>447</v>
      </c>
      <c r="Q81" s="109" t="s">
        <v>448</v>
      </c>
      <c r="R81" s="108">
        <v>17</v>
      </c>
      <c r="S81" s="111" t="s">
        <v>125</v>
      </c>
      <c r="T81" s="108">
        <v>1020201</v>
      </c>
      <c r="U81" s="108">
        <v>122</v>
      </c>
      <c r="V81" s="108">
        <v>145</v>
      </c>
      <c r="W81" s="108">
        <v>7001</v>
      </c>
      <c r="X81" s="113">
        <v>2021</v>
      </c>
      <c r="Y81" s="113">
        <v>517</v>
      </c>
      <c r="Z81" s="113">
        <v>0</v>
      </c>
      <c r="AA81" s="114" t="s">
        <v>124</v>
      </c>
      <c r="AB81" s="109" t="s">
        <v>449</v>
      </c>
      <c r="AC81" s="107">
        <f>IF(O81=O80,0,1)</f>
        <v>1</v>
      </c>
    </row>
    <row r="82" spans="1:29" ht="15">
      <c r="A82" s="108">
        <v>2021</v>
      </c>
      <c r="B82" s="108">
        <v>704</v>
      </c>
      <c r="C82" s="109" t="s">
        <v>358</v>
      </c>
      <c r="D82" s="297" t="s">
        <v>450</v>
      </c>
      <c r="E82" s="109" t="s">
        <v>208</v>
      </c>
      <c r="F82" s="111" t="s">
        <v>451</v>
      </c>
      <c r="G82" s="112">
        <v>1125.67</v>
      </c>
      <c r="H82" s="112">
        <v>202.99</v>
      </c>
      <c r="I82" s="143" t="s">
        <v>119</v>
      </c>
      <c r="J82" s="112">
        <f>IF(I82="SI",G82-H82,G82)</f>
        <v>922.6800000000001</v>
      </c>
      <c r="K82" s="298" t="s">
        <v>452</v>
      </c>
      <c r="L82" s="108">
        <v>2021</v>
      </c>
      <c r="M82" s="108">
        <v>10651</v>
      </c>
      <c r="N82" s="109" t="s">
        <v>200</v>
      </c>
      <c r="O82" s="111" t="s">
        <v>453</v>
      </c>
      <c r="P82" s="109" t="s">
        <v>454</v>
      </c>
      <c r="Q82" s="109" t="s">
        <v>124</v>
      </c>
      <c r="R82" s="108">
        <v>13</v>
      </c>
      <c r="S82" s="111" t="s">
        <v>410</v>
      </c>
      <c r="T82" s="108">
        <v>1020201</v>
      </c>
      <c r="U82" s="108">
        <v>122</v>
      </c>
      <c r="V82" s="108">
        <v>145</v>
      </c>
      <c r="W82" s="108">
        <v>3019</v>
      </c>
      <c r="X82" s="113">
        <v>2021</v>
      </c>
      <c r="Y82" s="113">
        <v>314</v>
      </c>
      <c r="Z82" s="113">
        <v>0</v>
      </c>
      <c r="AA82" s="114" t="s">
        <v>124</v>
      </c>
      <c r="AB82" s="109" t="s">
        <v>146</v>
      </c>
      <c r="AC82" s="107">
        <f>IF(O82=O81,0,1)</f>
        <v>1</v>
      </c>
    </row>
    <row r="83" spans="1:29" ht="15">
      <c r="A83" s="108">
        <v>2021</v>
      </c>
      <c r="B83" s="108">
        <v>724</v>
      </c>
      <c r="C83" s="109" t="s">
        <v>165</v>
      </c>
      <c r="D83" s="297" t="s">
        <v>455</v>
      </c>
      <c r="E83" s="109" t="s">
        <v>203</v>
      </c>
      <c r="F83" s="111" t="s">
        <v>456</v>
      </c>
      <c r="G83" s="112">
        <v>-1125.67</v>
      </c>
      <c r="H83" s="112">
        <v>-202.99</v>
      </c>
      <c r="I83" s="143" t="s">
        <v>119</v>
      </c>
      <c r="J83" s="112">
        <f>IF(I83="SI",G83-H83,G83)</f>
        <v>-922.6800000000001</v>
      </c>
      <c r="K83" s="298" t="s">
        <v>452</v>
      </c>
      <c r="L83" s="108">
        <v>2021</v>
      </c>
      <c r="M83" s="108">
        <v>10946</v>
      </c>
      <c r="N83" s="109" t="s">
        <v>334</v>
      </c>
      <c r="O83" s="111" t="s">
        <v>453</v>
      </c>
      <c r="P83" s="109" t="s">
        <v>454</v>
      </c>
      <c r="Q83" s="109" t="s">
        <v>124</v>
      </c>
      <c r="R83" s="108">
        <v>13</v>
      </c>
      <c r="S83" s="111" t="s">
        <v>410</v>
      </c>
      <c r="T83" s="108">
        <v>1020201</v>
      </c>
      <c r="U83" s="108">
        <v>122</v>
      </c>
      <c r="V83" s="108">
        <v>145</v>
      </c>
      <c r="W83" s="108">
        <v>3019</v>
      </c>
      <c r="X83" s="113">
        <v>2021</v>
      </c>
      <c r="Y83" s="113">
        <v>314</v>
      </c>
      <c r="Z83" s="113">
        <v>0</v>
      </c>
      <c r="AA83" s="114" t="s">
        <v>124</v>
      </c>
      <c r="AB83" s="109" t="s">
        <v>457</v>
      </c>
      <c r="AC83" s="107">
        <f>IF(O83=O82,0,1)</f>
        <v>0</v>
      </c>
    </row>
    <row r="84" spans="1:29" ht="15">
      <c r="A84" s="108">
        <v>2021</v>
      </c>
      <c r="B84" s="108">
        <v>725</v>
      </c>
      <c r="C84" s="109" t="s">
        <v>165</v>
      </c>
      <c r="D84" s="297" t="s">
        <v>458</v>
      </c>
      <c r="E84" s="109" t="s">
        <v>203</v>
      </c>
      <c r="F84" s="111" t="s">
        <v>459</v>
      </c>
      <c r="G84" s="112">
        <v>1125.67</v>
      </c>
      <c r="H84" s="112">
        <v>202.99</v>
      </c>
      <c r="I84" s="143" t="s">
        <v>119</v>
      </c>
      <c r="J84" s="112">
        <f>IF(I84="SI",G84-H84,G84)</f>
        <v>922.6800000000001</v>
      </c>
      <c r="K84" s="298" t="s">
        <v>452</v>
      </c>
      <c r="L84" s="108">
        <v>2021</v>
      </c>
      <c r="M84" s="108">
        <v>10945</v>
      </c>
      <c r="N84" s="109" t="s">
        <v>334</v>
      </c>
      <c r="O84" s="111" t="s">
        <v>453</v>
      </c>
      <c r="P84" s="109" t="s">
        <v>454</v>
      </c>
      <c r="Q84" s="109" t="s">
        <v>124</v>
      </c>
      <c r="R84" s="108">
        <v>13</v>
      </c>
      <c r="S84" s="111" t="s">
        <v>410</v>
      </c>
      <c r="T84" s="108">
        <v>1020201</v>
      </c>
      <c r="U84" s="108">
        <v>122</v>
      </c>
      <c r="V84" s="108">
        <v>145</v>
      </c>
      <c r="W84" s="108">
        <v>3019</v>
      </c>
      <c r="X84" s="113">
        <v>2021</v>
      </c>
      <c r="Y84" s="113">
        <v>314</v>
      </c>
      <c r="Z84" s="113">
        <v>0</v>
      </c>
      <c r="AA84" s="114" t="s">
        <v>124</v>
      </c>
      <c r="AB84" s="109" t="s">
        <v>457</v>
      </c>
      <c r="AC84" s="107">
        <f>IF(O84=O83,0,1)</f>
        <v>0</v>
      </c>
    </row>
    <row r="85" spans="1:29" ht="15">
      <c r="A85" s="108">
        <v>2021</v>
      </c>
      <c r="B85" s="108">
        <v>506</v>
      </c>
      <c r="C85" s="109" t="s">
        <v>460</v>
      </c>
      <c r="D85" s="297" t="s">
        <v>461</v>
      </c>
      <c r="E85" s="109" t="s">
        <v>462</v>
      </c>
      <c r="F85" s="111" t="s">
        <v>463</v>
      </c>
      <c r="G85" s="112">
        <v>12.5</v>
      </c>
      <c r="H85" s="112">
        <v>2.26</v>
      </c>
      <c r="I85" s="143" t="s">
        <v>119</v>
      </c>
      <c r="J85" s="112">
        <f>IF(I85="SI",G85-H85,G85)</f>
        <v>10.24</v>
      </c>
      <c r="K85" s="298" t="s">
        <v>464</v>
      </c>
      <c r="L85" s="108">
        <v>2021</v>
      </c>
      <c r="M85" s="108">
        <v>7056</v>
      </c>
      <c r="N85" s="109" t="s">
        <v>465</v>
      </c>
      <c r="O85" s="111" t="s">
        <v>466</v>
      </c>
      <c r="P85" s="109" t="s">
        <v>467</v>
      </c>
      <c r="Q85" s="109" t="s">
        <v>467</v>
      </c>
      <c r="R85" s="108">
        <v>12</v>
      </c>
      <c r="S85" s="111" t="s">
        <v>249</v>
      </c>
      <c r="T85" s="108">
        <v>1000201</v>
      </c>
      <c r="U85" s="108">
        <v>122</v>
      </c>
      <c r="V85" s="108">
        <v>145</v>
      </c>
      <c r="W85" s="108">
        <v>2102</v>
      </c>
      <c r="X85" s="113">
        <v>2021</v>
      </c>
      <c r="Y85" s="113">
        <v>221</v>
      </c>
      <c r="Z85" s="113">
        <v>0</v>
      </c>
      <c r="AA85" s="114" t="s">
        <v>181</v>
      </c>
      <c r="AB85" s="109" t="s">
        <v>179</v>
      </c>
      <c r="AC85" s="107">
        <f>IF(O85=O84,0,1)</f>
        <v>1</v>
      </c>
    </row>
    <row r="86" spans="1:29" ht="15">
      <c r="A86" s="108">
        <v>2018</v>
      </c>
      <c r="B86" s="108">
        <v>157</v>
      </c>
      <c r="C86" s="109" t="s">
        <v>468</v>
      </c>
      <c r="D86" s="297" t="s">
        <v>469</v>
      </c>
      <c r="E86" s="109" t="s">
        <v>470</v>
      </c>
      <c r="F86" s="111" t="s">
        <v>471</v>
      </c>
      <c r="G86" s="112">
        <v>668.56</v>
      </c>
      <c r="H86" s="112">
        <v>120.56</v>
      </c>
      <c r="I86" s="143" t="s">
        <v>119</v>
      </c>
      <c r="J86" s="112">
        <f>IF(I86="SI",G86-H86,G86)</f>
        <v>548</v>
      </c>
      <c r="K86" s="298" t="s">
        <v>472</v>
      </c>
      <c r="L86" s="108">
        <v>2018</v>
      </c>
      <c r="M86" s="108">
        <v>2753</v>
      </c>
      <c r="N86" s="109" t="s">
        <v>468</v>
      </c>
      <c r="O86" s="111" t="s">
        <v>473</v>
      </c>
      <c r="P86" s="109" t="s">
        <v>474</v>
      </c>
      <c r="Q86" s="109" t="s">
        <v>474</v>
      </c>
      <c r="R86" s="108">
        <v>15</v>
      </c>
      <c r="S86" s="111" t="s">
        <v>364</v>
      </c>
      <c r="T86" s="108"/>
      <c r="U86" s="108">
        <v>0</v>
      </c>
      <c r="V86" s="108">
        <v>0</v>
      </c>
      <c r="W86" s="108">
        <v>0</v>
      </c>
      <c r="X86" s="113">
        <v>0</v>
      </c>
      <c r="Y86" s="113">
        <v>0</v>
      </c>
      <c r="Z86" s="113">
        <v>0</v>
      </c>
      <c r="AA86" s="114" t="s">
        <v>124</v>
      </c>
      <c r="AB86" s="109" t="s">
        <v>475</v>
      </c>
      <c r="AC86" s="107">
        <f>IF(O86=O85,0,1)</f>
        <v>1</v>
      </c>
    </row>
    <row r="87" spans="1:29" ht="15">
      <c r="A87" s="108">
        <v>2018</v>
      </c>
      <c r="B87" s="108">
        <v>157</v>
      </c>
      <c r="C87" s="109" t="s">
        <v>468</v>
      </c>
      <c r="D87" s="297" t="s">
        <v>469</v>
      </c>
      <c r="E87" s="109" t="s">
        <v>470</v>
      </c>
      <c r="F87" s="111" t="s">
        <v>471</v>
      </c>
      <c r="G87" s="112">
        <v>383.08</v>
      </c>
      <c r="H87" s="112">
        <v>69.08</v>
      </c>
      <c r="I87" s="143" t="s">
        <v>119</v>
      </c>
      <c r="J87" s="112">
        <f>IF(I87="SI",G87-H87,G87)</f>
        <v>314</v>
      </c>
      <c r="K87" s="298" t="s">
        <v>472</v>
      </c>
      <c r="L87" s="108">
        <v>2018</v>
      </c>
      <c r="M87" s="108">
        <v>2753</v>
      </c>
      <c r="N87" s="109" t="s">
        <v>468</v>
      </c>
      <c r="O87" s="111" t="s">
        <v>473</v>
      </c>
      <c r="P87" s="109" t="s">
        <v>474</v>
      </c>
      <c r="Q87" s="109" t="s">
        <v>474</v>
      </c>
      <c r="R87" s="108">
        <v>19</v>
      </c>
      <c r="S87" s="111" t="s">
        <v>441</v>
      </c>
      <c r="T87" s="108"/>
      <c r="U87" s="108">
        <v>0</v>
      </c>
      <c r="V87" s="108">
        <v>0</v>
      </c>
      <c r="W87" s="108">
        <v>0</v>
      </c>
      <c r="X87" s="113">
        <v>0</v>
      </c>
      <c r="Y87" s="113">
        <v>0</v>
      </c>
      <c r="Z87" s="113">
        <v>0</v>
      </c>
      <c r="AA87" s="114" t="s">
        <v>124</v>
      </c>
      <c r="AB87" s="109" t="s">
        <v>475</v>
      </c>
      <c r="AC87" s="107">
        <f>IF(O87=O86,0,1)</f>
        <v>0</v>
      </c>
    </row>
    <row r="88" spans="1:29" ht="15">
      <c r="A88" s="108">
        <v>2018</v>
      </c>
      <c r="B88" s="108">
        <v>157</v>
      </c>
      <c r="C88" s="109" t="s">
        <v>468</v>
      </c>
      <c r="D88" s="297" t="s">
        <v>469</v>
      </c>
      <c r="E88" s="109" t="s">
        <v>470</v>
      </c>
      <c r="F88" s="111" t="s">
        <v>471</v>
      </c>
      <c r="G88" s="112">
        <v>1535.98</v>
      </c>
      <c r="H88" s="112">
        <v>276.98</v>
      </c>
      <c r="I88" s="143" t="s">
        <v>119</v>
      </c>
      <c r="J88" s="112">
        <f>IF(I88="SI",G88-H88,G88)</f>
        <v>1259</v>
      </c>
      <c r="K88" s="298" t="s">
        <v>472</v>
      </c>
      <c r="L88" s="108">
        <v>2018</v>
      </c>
      <c r="M88" s="108">
        <v>2753</v>
      </c>
      <c r="N88" s="109" t="s">
        <v>468</v>
      </c>
      <c r="O88" s="111" t="s">
        <v>473</v>
      </c>
      <c r="P88" s="109" t="s">
        <v>474</v>
      </c>
      <c r="Q88" s="109" t="s">
        <v>474</v>
      </c>
      <c r="R88" s="108">
        <v>17</v>
      </c>
      <c r="S88" s="111" t="s">
        <v>125</v>
      </c>
      <c r="T88" s="108"/>
      <c r="U88" s="108">
        <v>0</v>
      </c>
      <c r="V88" s="108">
        <v>0</v>
      </c>
      <c r="W88" s="108">
        <v>0</v>
      </c>
      <c r="X88" s="113">
        <v>0</v>
      </c>
      <c r="Y88" s="113">
        <v>0</v>
      </c>
      <c r="Z88" s="113">
        <v>0</v>
      </c>
      <c r="AA88" s="114" t="s">
        <v>124</v>
      </c>
      <c r="AB88" s="109" t="s">
        <v>475</v>
      </c>
      <c r="AC88" s="107">
        <f>IF(O88=O87,0,1)</f>
        <v>0</v>
      </c>
    </row>
    <row r="89" spans="1:29" ht="15">
      <c r="A89" s="108">
        <v>2021</v>
      </c>
      <c r="B89" s="108">
        <v>701</v>
      </c>
      <c r="C89" s="109" t="s">
        <v>358</v>
      </c>
      <c r="D89" s="297" t="s">
        <v>476</v>
      </c>
      <c r="E89" s="109" t="s">
        <v>152</v>
      </c>
      <c r="F89" s="111" t="s">
        <v>477</v>
      </c>
      <c r="G89" s="112">
        <v>1329</v>
      </c>
      <c r="H89" s="112">
        <v>0</v>
      </c>
      <c r="I89" s="143" t="s">
        <v>119</v>
      </c>
      <c r="J89" s="112">
        <f>IF(I89="SI",G89-H89,G89)</f>
        <v>1329</v>
      </c>
      <c r="K89" s="298" t="s">
        <v>478</v>
      </c>
      <c r="L89" s="108">
        <v>2021</v>
      </c>
      <c r="M89" s="108">
        <v>10416</v>
      </c>
      <c r="N89" s="109" t="s">
        <v>152</v>
      </c>
      <c r="O89" s="111" t="s">
        <v>473</v>
      </c>
      <c r="P89" s="109" t="s">
        <v>474</v>
      </c>
      <c r="Q89" s="109" t="s">
        <v>474</v>
      </c>
      <c r="R89" s="108">
        <v>17</v>
      </c>
      <c r="S89" s="111" t="s">
        <v>125</v>
      </c>
      <c r="T89" s="108">
        <v>1020201</v>
      </c>
      <c r="U89" s="108">
        <v>122</v>
      </c>
      <c r="V89" s="108">
        <v>145</v>
      </c>
      <c r="W89" s="108">
        <v>7009</v>
      </c>
      <c r="X89" s="113">
        <v>2021</v>
      </c>
      <c r="Y89" s="113">
        <v>451</v>
      </c>
      <c r="Z89" s="113">
        <v>0</v>
      </c>
      <c r="AA89" s="114" t="s">
        <v>145</v>
      </c>
      <c r="AB89" s="109" t="s">
        <v>157</v>
      </c>
      <c r="AC89" s="107">
        <f>IF(O89=O88,0,1)</f>
        <v>0</v>
      </c>
    </row>
    <row r="90" spans="1:29" ht="15">
      <c r="A90" s="108">
        <v>2021</v>
      </c>
      <c r="B90" s="108">
        <v>701</v>
      </c>
      <c r="C90" s="109" t="s">
        <v>358</v>
      </c>
      <c r="D90" s="297" t="s">
        <v>476</v>
      </c>
      <c r="E90" s="109" t="s">
        <v>152</v>
      </c>
      <c r="F90" s="111" t="s">
        <v>477</v>
      </c>
      <c r="G90" s="112">
        <v>360.46</v>
      </c>
      <c r="H90" s="112">
        <v>0</v>
      </c>
      <c r="I90" s="143" t="s">
        <v>119</v>
      </c>
      <c r="J90" s="112">
        <f>IF(I90="SI",G90-H90,G90)</f>
        <v>360.46</v>
      </c>
      <c r="K90" s="298" t="s">
        <v>478</v>
      </c>
      <c r="L90" s="108">
        <v>2021</v>
      </c>
      <c r="M90" s="108">
        <v>10416</v>
      </c>
      <c r="N90" s="109" t="s">
        <v>152</v>
      </c>
      <c r="O90" s="111" t="s">
        <v>473</v>
      </c>
      <c r="P90" s="109" t="s">
        <v>474</v>
      </c>
      <c r="Q90" s="109" t="s">
        <v>474</v>
      </c>
      <c r="R90" s="108">
        <v>19</v>
      </c>
      <c r="S90" s="111" t="s">
        <v>441</v>
      </c>
      <c r="T90" s="108">
        <v>1020201</v>
      </c>
      <c r="U90" s="108">
        <v>122</v>
      </c>
      <c r="V90" s="108">
        <v>145</v>
      </c>
      <c r="W90" s="108">
        <v>9009</v>
      </c>
      <c r="X90" s="113">
        <v>2021</v>
      </c>
      <c r="Y90" s="113">
        <v>456</v>
      </c>
      <c r="Z90" s="113">
        <v>0</v>
      </c>
      <c r="AA90" s="114" t="s">
        <v>479</v>
      </c>
      <c r="AB90" s="109" t="s">
        <v>157</v>
      </c>
      <c r="AC90" s="107">
        <f>IF(O90=O89,0,1)</f>
        <v>0</v>
      </c>
    </row>
    <row r="91" spans="1:29" ht="15">
      <c r="A91" s="108">
        <v>2021</v>
      </c>
      <c r="B91" s="108">
        <v>764</v>
      </c>
      <c r="C91" s="109" t="s">
        <v>278</v>
      </c>
      <c r="D91" s="297" t="s">
        <v>480</v>
      </c>
      <c r="E91" s="109" t="s">
        <v>147</v>
      </c>
      <c r="F91" s="111" t="s">
        <v>481</v>
      </c>
      <c r="G91" s="112">
        <v>4782.4</v>
      </c>
      <c r="H91" s="112">
        <v>862.4</v>
      </c>
      <c r="I91" s="143" t="s">
        <v>119</v>
      </c>
      <c r="J91" s="112">
        <f>IF(I91="SI",G91-H91,G91)</f>
        <v>3919.9999999999995</v>
      </c>
      <c r="K91" s="298" t="s">
        <v>482</v>
      </c>
      <c r="L91" s="108">
        <v>2021</v>
      </c>
      <c r="M91" s="108">
        <v>11274</v>
      </c>
      <c r="N91" s="109" t="s">
        <v>295</v>
      </c>
      <c r="O91" s="111" t="s">
        <v>483</v>
      </c>
      <c r="P91" s="109" t="s">
        <v>484</v>
      </c>
      <c r="Q91" s="109" t="s">
        <v>484</v>
      </c>
      <c r="R91" s="108">
        <v>16</v>
      </c>
      <c r="S91" s="111" t="s">
        <v>377</v>
      </c>
      <c r="T91" s="108">
        <v>1020201</v>
      </c>
      <c r="U91" s="108">
        <v>122</v>
      </c>
      <c r="V91" s="108">
        <v>145</v>
      </c>
      <c r="W91" s="108">
        <v>6009</v>
      </c>
      <c r="X91" s="113">
        <v>2021</v>
      </c>
      <c r="Y91" s="113">
        <v>308</v>
      </c>
      <c r="Z91" s="113">
        <v>0</v>
      </c>
      <c r="AA91" s="114" t="s">
        <v>124</v>
      </c>
      <c r="AB91" s="109" t="s">
        <v>485</v>
      </c>
      <c r="AC91" s="107">
        <f>IF(O91=O90,0,1)</f>
        <v>1</v>
      </c>
    </row>
    <row r="92" spans="1:29" ht="15">
      <c r="A92" s="108">
        <v>2021</v>
      </c>
      <c r="B92" s="108">
        <v>702</v>
      </c>
      <c r="C92" s="109" t="s">
        <v>358</v>
      </c>
      <c r="D92" s="297" t="s">
        <v>486</v>
      </c>
      <c r="E92" s="109" t="s">
        <v>337</v>
      </c>
      <c r="F92" s="111" t="s">
        <v>487</v>
      </c>
      <c r="G92" s="112">
        <v>262.91</v>
      </c>
      <c r="H92" s="112">
        <v>47.41</v>
      </c>
      <c r="I92" s="143" t="s">
        <v>119</v>
      </c>
      <c r="J92" s="112">
        <f>IF(I92="SI",G92-H92,G92)</f>
        <v>215.50000000000003</v>
      </c>
      <c r="K92" s="298" t="s">
        <v>488</v>
      </c>
      <c r="L92" s="108">
        <v>2021</v>
      </c>
      <c r="M92" s="108">
        <v>10388</v>
      </c>
      <c r="N92" s="109" t="s">
        <v>337</v>
      </c>
      <c r="O92" s="111" t="s">
        <v>489</v>
      </c>
      <c r="P92" s="109" t="s">
        <v>490</v>
      </c>
      <c r="Q92" s="109" t="s">
        <v>490</v>
      </c>
      <c r="R92" s="108">
        <v>17</v>
      </c>
      <c r="S92" s="111" t="s">
        <v>125</v>
      </c>
      <c r="T92" s="108">
        <v>1020201</v>
      </c>
      <c r="U92" s="108">
        <v>122</v>
      </c>
      <c r="V92" s="108">
        <v>145</v>
      </c>
      <c r="W92" s="108">
        <v>7013</v>
      </c>
      <c r="X92" s="113">
        <v>2021</v>
      </c>
      <c r="Y92" s="113">
        <v>375</v>
      </c>
      <c r="Z92" s="113">
        <v>0</v>
      </c>
      <c r="AA92" s="114" t="s">
        <v>314</v>
      </c>
      <c r="AB92" s="109" t="s">
        <v>126</v>
      </c>
      <c r="AC92" s="107">
        <f>IF(O92=O91,0,1)</f>
        <v>1</v>
      </c>
    </row>
    <row r="93" spans="1:29" ht="15">
      <c r="A93" s="108">
        <v>2021</v>
      </c>
      <c r="B93" s="108">
        <v>761</v>
      </c>
      <c r="C93" s="109" t="s">
        <v>262</v>
      </c>
      <c r="D93" s="297" t="s">
        <v>491</v>
      </c>
      <c r="E93" s="109" t="s">
        <v>171</v>
      </c>
      <c r="F93" s="111" t="s">
        <v>492</v>
      </c>
      <c r="G93" s="112">
        <v>217.77</v>
      </c>
      <c r="H93" s="112">
        <v>39.27</v>
      </c>
      <c r="I93" s="143" t="s">
        <v>119</v>
      </c>
      <c r="J93" s="112">
        <f>IF(I93="SI",G93-H93,G93)</f>
        <v>178.5</v>
      </c>
      <c r="K93" s="298" t="s">
        <v>488</v>
      </c>
      <c r="L93" s="108">
        <v>2021</v>
      </c>
      <c r="M93" s="108">
        <v>11391</v>
      </c>
      <c r="N93" s="109" t="s">
        <v>171</v>
      </c>
      <c r="O93" s="111" t="s">
        <v>489</v>
      </c>
      <c r="P93" s="109" t="s">
        <v>490</v>
      </c>
      <c r="Q93" s="109" t="s">
        <v>490</v>
      </c>
      <c r="R93" s="108">
        <v>17</v>
      </c>
      <c r="S93" s="111" t="s">
        <v>125</v>
      </c>
      <c r="T93" s="108">
        <v>1020201</v>
      </c>
      <c r="U93" s="108">
        <v>122</v>
      </c>
      <c r="V93" s="108">
        <v>145</v>
      </c>
      <c r="W93" s="108">
        <v>7013</v>
      </c>
      <c r="X93" s="113">
        <v>2021</v>
      </c>
      <c r="Y93" s="113">
        <v>375</v>
      </c>
      <c r="Z93" s="113">
        <v>0</v>
      </c>
      <c r="AA93" s="114" t="s">
        <v>124</v>
      </c>
      <c r="AB93" s="109" t="s">
        <v>178</v>
      </c>
      <c r="AC93" s="107">
        <f>IF(O93=O92,0,1)</f>
        <v>0</v>
      </c>
    </row>
    <row r="94" spans="1:29" ht="15">
      <c r="A94" s="108">
        <v>2021</v>
      </c>
      <c r="B94" s="108">
        <v>739</v>
      </c>
      <c r="C94" s="109" t="s">
        <v>198</v>
      </c>
      <c r="D94" s="297" t="s">
        <v>493</v>
      </c>
      <c r="E94" s="109" t="s">
        <v>200</v>
      </c>
      <c r="F94" s="111" t="s">
        <v>494</v>
      </c>
      <c r="G94" s="112">
        <v>863.76</v>
      </c>
      <c r="H94" s="112">
        <v>155.76</v>
      </c>
      <c r="I94" s="143" t="s">
        <v>119</v>
      </c>
      <c r="J94" s="112">
        <f>IF(I94="SI",G94-H94,G94)</f>
        <v>708</v>
      </c>
      <c r="K94" s="298" t="s">
        <v>495</v>
      </c>
      <c r="L94" s="108">
        <v>2021</v>
      </c>
      <c r="M94" s="108">
        <v>10889</v>
      </c>
      <c r="N94" s="109" t="s">
        <v>203</v>
      </c>
      <c r="O94" s="111" t="s">
        <v>496</v>
      </c>
      <c r="P94" s="109" t="s">
        <v>497</v>
      </c>
      <c r="Q94" s="109" t="s">
        <v>124</v>
      </c>
      <c r="R94" s="108">
        <v>12</v>
      </c>
      <c r="S94" s="111" t="s">
        <v>249</v>
      </c>
      <c r="T94" s="108">
        <v>1020201</v>
      </c>
      <c r="U94" s="108">
        <v>122</v>
      </c>
      <c r="V94" s="108">
        <v>145</v>
      </c>
      <c r="W94" s="108">
        <v>2113</v>
      </c>
      <c r="X94" s="113">
        <v>2021</v>
      </c>
      <c r="Y94" s="113">
        <v>462</v>
      </c>
      <c r="Z94" s="113">
        <v>0</v>
      </c>
      <c r="AA94" s="114" t="s">
        <v>498</v>
      </c>
      <c r="AB94" s="109" t="s">
        <v>499</v>
      </c>
      <c r="AC94" s="107">
        <f>IF(O94=O93,0,1)</f>
        <v>1</v>
      </c>
    </row>
    <row r="95" spans="1:29" ht="15">
      <c r="A95" s="108">
        <v>2020</v>
      </c>
      <c r="B95" s="108">
        <v>1041</v>
      </c>
      <c r="C95" s="109" t="s">
        <v>500</v>
      </c>
      <c r="D95" s="297" t="s">
        <v>501</v>
      </c>
      <c r="E95" s="109" t="s">
        <v>502</v>
      </c>
      <c r="F95" s="111" t="s">
        <v>503</v>
      </c>
      <c r="G95" s="112">
        <v>0</v>
      </c>
      <c r="H95" s="112">
        <v>0</v>
      </c>
      <c r="I95" s="143" t="s">
        <v>173</v>
      </c>
      <c r="J95" s="112">
        <f>IF(I95="SI",G95-H95,G95)</f>
        <v>0</v>
      </c>
      <c r="K95" s="298" t="s">
        <v>124</v>
      </c>
      <c r="L95" s="108">
        <v>2020</v>
      </c>
      <c r="M95" s="108">
        <v>15298</v>
      </c>
      <c r="N95" s="109" t="s">
        <v>500</v>
      </c>
      <c r="O95" s="111" t="s">
        <v>504</v>
      </c>
      <c r="P95" s="109" t="s">
        <v>505</v>
      </c>
      <c r="Q95" s="109" t="s">
        <v>505</v>
      </c>
      <c r="R95" s="108">
        <v>11</v>
      </c>
      <c r="S95" s="111" t="s">
        <v>213</v>
      </c>
      <c r="T95" s="108"/>
      <c r="U95" s="108">
        <v>0</v>
      </c>
      <c r="V95" s="108">
        <v>0</v>
      </c>
      <c r="W95" s="108">
        <v>0</v>
      </c>
      <c r="X95" s="113">
        <v>0</v>
      </c>
      <c r="Y95" s="113">
        <v>0</v>
      </c>
      <c r="Z95" s="113">
        <v>0</v>
      </c>
      <c r="AA95" s="114" t="s">
        <v>124</v>
      </c>
      <c r="AB95" s="109" t="s">
        <v>506</v>
      </c>
      <c r="AC95" s="107">
        <f>IF(O95=O94,0,1)</f>
        <v>1</v>
      </c>
    </row>
    <row r="96" spans="1:29" ht="48">
      <c r="A96" s="108">
        <v>2021</v>
      </c>
      <c r="B96" s="108">
        <v>800</v>
      </c>
      <c r="C96" s="109" t="s">
        <v>433</v>
      </c>
      <c r="D96" s="297" t="s">
        <v>507</v>
      </c>
      <c r="E96" s="109" t="s">
        <v>198</v>
      </c>
      <c r="F96" s="299" t="s">
        <v>508</v>
      </c>
      <c r="G96" s="112">
        <v>170.67</v>
      </c>
      <c r="H96" s="112">
        <v>0</v>
      </c>
      <c r="I96" s="143" t="s">
        <v>119</v>
      </c>
      <c r="J96" s="112">
        <f>IF(I96="SI",G96-H96,G96)</f>
        <v>170.67</v>
      </c>
      <c r="K96" s="298" t="s">
        <v>124</v>
      </c>
      <c r="L96" s="108">
        <v>2021</v>
      </c>
      <c r="M96" s="108">
        <v>11424</v>
      </c>
      <c r="N96" s="109" t="s">
        <v>174</v>
      </c>
      <c r="O96" s="111" t="s">
        <v>509</v>
      </c>
      <c r="P96" s="109" t="s">
        <v>124</v>
      </c>
      <c r="Q96" s="109" t="s">
        <v>124</v>
      </c>
      <c r="R96" s="108">
        <v>21</v>
      </c>
      <c r="S96" s="111" t="s">
        <v>135</v>
      </c>
      <c r="T96" s="108">
        <v>1020201</v>
      </c>
      <c r="U96" s="108">
        <v>122</v>
      </c>
      <c r="V96" s="108">
        <v>140</v>
      </c>
      <c r="W96" s="108">
        <v>1105</v>
      </c>
      <c r="X96" s="113">
        <v>2021</v>
      </c>
      <c r="Y96" s="113">
        <v>556</v>
      </c>
      <c r="Z96" s="113">
        <v>0</v>
      </c>
      <c r="AA96" s="114" t="s">
        <v>124</v>
      </c>
      <c r="AB96" s="109" t="s">
        <v>510</v>
      </c>
      <c r="AC96" s="107">
        <f>IF(O96=O95,0,1)</f>
        <v>1</v>
      </c>
    </row>
    <row r="97" spans="1:29" ht="36">
      <c r="A97" s="108">
        <v>2021</v>
      </c>
      <c r="B97" s="108">
        <v>713</v>
      </c>
      <c r="C97" s="109" t="s">
        <v>147</v>
      </c>
      <c r="D97" s="297" t="s">
        <v>511</v>
      </c>
      <c r="E97" s="109" t="s">
        <v>512</v>
      </c>
      <c r="F97" s="299" t="s">
        <v>513</v>
      </c>
      <c r="G97" s="112">
        <v>1365.89</v>
      </c>
      <c r="H97" s="112">
        <v>246.31</v>
      </c>
      <c r="I97" s="143" t="s">
        <v>119</v>
      </c>
      <c r="J97" s="112">
        <f>IF(I97="SI",G97-H97,G97)</f>
        <v>1119.5800000000002</v>
      </c>
      <c r="K97" s="298" t="s">
        <v>514</v>
      </c>
      <c r="L97" s="108">
        <v>2021</v>
      </c>
      <c r="M97" s="108">
        <v>10553</v>
      </c>
      <c r="N97" s="109" t="s">
        <v>208</v>
      </c>
      <c r="O97" s="111" t="s">
        <v>515</v>
      </c>
      <c r="P97" s="109" t="s">
        <v>516</v>
      </c>
      <c r="Q97" s="109" t="s">
        <v>516</v>
      </c>
      <c r="R97" s="108">
        <v>13</v>
      </c>
      <c r="S97" s="111" t="s">
        <v>410</v>
      </c>
      <c r="T97" s="108">
        <v>2040101</v>
      </c>
      <c r="U97" s="108">
        <v>241</v>
      </c>
      <c r="V97" s="108">
        <v>200</v>
      </c>
      <c r="W97" s="108">
        <v>1006</v>
      </c>
      <c r="X97" s="113">
        <v>2021</v>
      </c>
      <c r="Y97" s="113">
        <v>509</v>
      </c>
      <c r="Z97" s="113">
        <v>0</v>
      </c>
      <c r="AA97" s="114" t="s">
        <v>124</v>
      </c>
      <c r="AB97" s="109" t="s">
        <v>517</v>
      </c>
      <c r="AC97" s="107">
        <f>IF(O97=O96,0,1)</f>
        <v>1</v>
      </c>
    </row>
    <row r="98" spans="1:29" ht="36">
      <c r="A98" s="108">
        <v>2021</v>
      </c>
      <c r="B98" s="108">
        <v>713</v>
      </c>
      <c r="C98" s="109" t="s">
        <v>147</v>
      </c>
      <c r="D98" s="297" t="s">
        <v>511</v>
      </c>
      <c r="E98" s="109" t="s">
        <v>512</v>
      </c>
      <c r="F98" s="299" t="s">
        <v>518</v>
      </c>
      <c r="G98" s="112">
        <v>682.94</v>
      </c>
      <c r="H98" s="112">
        <v>123.15</v>
      </c>
      <c r="I98" s="143" t="s">
        <v>119</v>
      </c>
      <c r="J98" s="112">
        <f>IF(I98="SI",G98-H98,G98)</f>
        <v>559.7900000000001</v>
      </c>
      <c r="K98" s="298" t="s">
        <v>514</v>
      </c>
      <c r="L98" s="108">
        <v>2021</v>
      </c>
      <c r="M98" s="108">
        <v>10553</v>
      </c>
      <c r="N98" s="109" t="s">
        <v>208</v>
      </c>
      <c r="O98" s="111" t="s">
        <v>515</v>
      </c>
      <c r="P98" s="109" t="s">
        <v>516</v>
      </c>
      <c r="Q98" s="109" t="s">
        <v>516</v>
      </c>
      <c r="R98" s="108">
        <v>13</v>
      </c>
      <c r="S98" s="111" t="s">
        <v>410</v>
      </c>
      <c r="T98" s="108">
        <v>2040101</v>
      </c>
      <c r="U98" s="108">
        <v>241</v>
      </c>
      <c r="V98" s="108">
        <v>200</v>
      </c>
      <c r="W98" s="108">
        <v>5006</v>
      </c>
      <c r="X98" s="113">
        <v>2021</v>
      </c>
      <c r="Y98" s="113">
        <v>510</v>
      </c>
      <c r="Z98" s="113">
        <v>0</v>
      </c>
      <c r="AA98" s="114" t="s">
        <v>124</v>
      </c>
      <c r="AB98" s="109" t="s">
        <v>517</v>
      </c>
      <c r="AC98" s="107">
        <f>IF(O98=O97,0,1)</f>
        <v>0</v>
      </c>
    </row>
    <row r="99" spans="1:29" ht="48">
      <c r="A99" s="108">
        <v>2021</v>
      </c>
      <c r="B99" s="108">
        <v>713</v>
      </c>
      <c r="C99" s="109" t="s">
        <v>147</v>
      </c>
      <c r="D99" s="297" t="s">
        <v>511</v>
      </c>
      <c r="E99" s="109" t="s">
        <v>512</v>
      </c>
      <c r="F99" s="299" t="s">
        <v>519</v>
      </c>
      <c r="G99" s="112">
        <v>1003.84</v>
      </c>
      <c r="H99" s="112">
        <v>181.02</v>
      </c>
      <c r="I99" s="143" t="s">
        <v>119</v>
      </c>
      <c r="J99" s="112">
        <f>IF(I99="SI",G99-H99,G99)</f>
        <v>822.82</v>
      </c>
      <c r="K99" s="298" t="s">
        <v>514</v>
      </c>
      <c r="L99" s="108">
        <v>2021</v>
      </c>
      <c r="M99" s="108">
        <v>10553</v>
      </c>
      <c r="N99" s="109" t="s">
        <v>208</v>
      </c>
      <c r="O99" s="111" t="s">
        <v>515</v>
      </c>
      <c r="P99" s="109" t="s">
        <v>516</v>
      </c>
      <c r="Q99" s="109" t="s">
        <v>516</v>
      </c>
      <c r="R99" s="108">
        <v>13</v>
      </c>
      <c r="S99" s="111" t="s">
        <v>410</v>
      </c>
      <c r="T99" s="108">
        <v>2040101</v>
      </c>
      <c r="U99" s="108">
        <v>241</v>
      </c>
      <c r="V99" s="108">
        <v>200</v>
      </c>
      <c r="W99" s="108">
        <v>4006</v>
      </c>
      <c r="X99" s="113">
        <v>2021</v>
      </c>
      <c r="Y99" s="113">
        <v>511</v>
      </c>
      <c r="Z99" s="113">
        <v>0</v>
      </c>
      <c r="AA99" s="114" t="s">
        <v>124</v>
      </c>
      <c r="AB99" s="109" t="s">
        <v>517</v>
      </c>
      <c r="AC99" s="107">
        <f>IF(O99=O98,0,1)</f>
        <v>0</v>
      </c>
    </row>
    <row r="100" spans="1:29" ht="108">
      <c r="A100" s="108">
        <v>2021</v>
      </c>
      <c r="B100" s="108">
        <v>779</v>
      </c>
      <c r="C100" s="109" t="s">
        <v>167</v>
      </c>
      <c r="D100" s="297" t="s">
        <v>520</v>
      </c>
      <c r="E100" s="109" t="s">
        <v>117</v>
      </c>
      <c r="F100" s="299" t="s">
        <v>521</v>
      </c>
      <c r="G100" s="112">
        <v>2670.58</v>
      </c>
      <c r="H100" s="112">
        <v>481.58</v>
      </c>
      <c r="I100" s="143" t="s">
        <v>119</v>
      </c>
      <c r="J100" s="112">
        <f>IF(I100="SI",G100-H100,G100)</f>
        <v>2189</v>
      </c>
      <c r="K100" s="298" t="s">
        <v>522</v>
      </c>
      <c r="L100" s="108">
        <v>2021</v>
      </c>
      <c r="M100" s="108">
        <v>11658</v>
      </c>
      <c r="N100" s="109" t="s">
        <v>121</v>
      </c>
      <c r="O100" s="111" t="s">
        <v>523</v>
      </c>
      <c r="P100" s="109" t="s">
        <v>524</v>
      </c>
      <c r="Q100" s="109" t="s">
        <v>124</v>
      </c>
      <c r="R100" s="108">
        <v>14</v>
      </c>
      <c r="S100" s="111" t="s">
        <v>155</v>
      </c>
      <c r="T100" s="108">
        <v>1000201</v>
      </c>
      <c r="U100" s="108">
        <v>122</v>
      </c>
      <c r="V100" s="108">
        <v>1414</v>
      </c>
      <c r="W100" s="108">
        <v>7</v>
      </c>
      <c r="X100" s="113">
        <v>2021</v>
      </c>
      <c r="Y100" s="113">
        <v>377</v>
      </c>
      <c r="Z100" s="113">
        <v>0</v>
      </c>
      <c r="AA100" s="114" t="s">
        <v>124</v>
      </c>
      <c r="AB100" s="109" t="s">
        <v>525</v>
      </c>
      <c r="AC100" s="107">
        <f>IF(O100=O99,0,1)</f>
        <v>1</v>
      </c>
    </row>
    <row r="101" spans="1:29" ht="108">
      <c r="A101" s="108">
        <v>2021</v>
      </c>
      <c r="B101" s="108">
        <v>779</v>
      </c>
      <c r="C101" s="109" t="s">
        <v>167</v>
      </c>
      <c r="D101" s="297" t="s">
        <v>520</v>
      </c>
      <c r="E101" s="109" t="s">
        <v>117</v>
      </c>
      <c r="F101" s="299" t="s">
        <v>526</v>
      </c>
      <c r="G101" s="112">
        <v>2670.58</v>
      </c>
      <c r="H101" s="112">
        <v>481.58</v>
      </c>
      <c r="I101" s="143" t="s">
        <v>119</v>
      </c>
      <c r="J101" s="112">
        <f>IF(I101="SI",G101-H101,G101)</f>
        <v>2189</v>
      </c>
      <c r="K101" s="298" t="s">
        <v>522</v>
      </c>
      <c r="L101" s="108">
        <v>2021</v>
      </c>
      <c r="M101" s="108">
        <v>11658</v>
      </c>
      <c r="N101" s="109" t="s">
        <v>121</v>
      </c>
      <c r="O101" s="111" t="s">
        <v>523</v>
      </c>
      <c r="P101" s="109" t="s">
        <v>524</v>
      </c>
      <c r="Q101" s="109" t="s">
        <v>124</v>
      </c>
      <c r="R101" s="108">
        <v>14</v>
      </c>
      <c r="S101" s="111" t="s">
        <v>155</v>
      </c>
      <c r="T101" s="108">
        <v>1000201</v>
      </c>
      <c r="U101" s="108">
        <v>122</v>
      </c>
      <c r="V101" s="108">
        <v>1414</v>
      </c>
      <c r="W101" s="108">
        <v>7</v>
      </c>
      <c r="X101" s="113">
        <v>2021</v>
      </c>
      <c r="Y101" s="113">
        <v>377</v>
      </c>
      <c r="Z101" s="113">
        <v>0</v>
      </c>
      <c r="AA101" s="114" t="s">
        <v>124</v>
      </c>
      <c r="AB101" s="109" t="s">
        <v>527</v>
      </c>
      <c r="AC101" s="107">
        <f>IF(O101=O100,0,1)</f>
        <v>0</v>
      </c>
    </row>
    <row r="102" spans="1:29" ht="108">
      <c r="A102" s="108">
        <v>2021</v>
      </c>
      <c r="B102" s="108">
        <v>668</v>
      </c>
      <c r="C102" s="109" t="s">
        <v>241</v>
      </c>
      <c r="D102" s="297" t="s">
        <v>528</v>
      </c>
      <c r="E102" s="109" t="s">
        <v>529</v>
      </c>
      <c r="F102" s="299" t="s">
        <v>530</v>
      </c>
      <c r="G102" s="112">
        <v>90890</v>
      </c>
      <c r="H102" s="112">
        <v>16398.8</v>
      </c>
      <c r="I102" s="143" t="s">
        <v>119</v>
      </c>
      <c r="J102" s="112">
        <f>IF(I102="SI",G102-H102,G102)</f>
        <v>74491.2</v>
      </c>
      <c r="K102" s="298" t="s">
        <v>531</v>
      </c>
      <c r="L102" s="108">
        <v>2021</v>
      </c>
      <c r="M102" s="108">
        <v>9361</v>
      </c>
      <c r="N102" s="109" t="s">
        <v>246</v>
      </c>
      <c r="O102" s="111" t="s">
        <v>532</v>
      </c>
      <c r="P102" s="109" t="s">
        <v>533</v>
      </c>
      <c r="Q102" s="109" t="s">
        <v>124</v>
      </c>
      <c r="R102" s="108">
        <v>17</v>
      </c>
      <c r="S102" s="111" t="s">
        <v>125</v>
      </c>
      <c r="T102" s="108">
        <v>2040101</v>
      </c>
      <c r="U102" s="108">
        <v>241</v>
      </c>
      <c r="V102" s="108">
        <v>200</v>
      </c>
      <c r="W102" s="108">
        <v>7004</v>
      </c>
      <c r="X102" s="113">
        <v>2021</v>
      </c>
      <c r="Y102" s="113">
        <v>26</v>
      </c>
      <c r="Z102" s="113">
        <v>0</v>
      </c>
      <c r="AA102" s="114" t="s">
        <v>124</v>
      </c>
      <c r="AB102" s="109" t="s">
        <v>251</v>
      </c>
      <c r="AC102" s="107">
        <f>IF(O102=O101,0,1)</f>
        <v>1</v>
      </c>
    </row>
    <row r="103" spans="1:29" ht="108">
      <c r="A103" s="108">
        <v>2021</v>
      </c>
      <c r="B103" s="108">
        <v>668</v>
      </c>
      <c r="C103" s="109" t="s">
        <v>241</v>
      </c>
      <c r="D103" s="297" t="s">
        <v>528</v>
      </c>
      <c r="E103" s="109" t="s">
        <v>529</v>
      </c>
      <c r="F103" s="299" t="s">
        <v>530</v>
      </c>
      <c r="G103" s="112">
        <v>48.8</v>
      </c>
      <c r="H103" s="112">
        <v>0</v>
      </c>
      <c r="I103" s="143" t="s">
        <v>119</v>
      </c>
      <c r="J103" s="112">
        <f>IF(I103="SI",G103-H103,G103)</f>
        <v>48.8</v>
      </c>
      <c r="K103" s="298" t="s">
        <v>531</v>
      </c>
      <c r="L103" s="108">
        <v>2021</v>
      </c>
      <c r="M103" s="108">
        <v>9361</v>
      </c>
      <c r="N103" s="109" t="s">
        <v>246</v>
      </c>
      <c r="O103" s="111" t="s">
        <v>532</v>
      </c>
      <c r="P103" s="109" t="s">
        <v>533</v>
      </c>
      <c r="Q103" s="109" t="s">
        <v>124</v>
      </c>
      <c r="R103" s="108">
        <v>17</v>
      </c>
      <c r="S103" s="111" t="s">
        <v>125</v>
      </c>
      <c r="T103" s="108">
        <v>2040101</v>
      </c>
      <c r="U103" s="108">
        <v>241</v>
      </c>
      <c r="V103" s="108">
        <v>200</v>
      </c>
      <c r="W103" s="108">
        <v>7004</v>
      </c>
      <c r="X103" s="113">
        <v>2021</v>
      </c>
      <c r="Y103" s="113">
        <v>396</v>
      </c>
      <c r="Z103" s="113">
        <v>0</v>
      </c>
      <c r="AA103" s="114" t="s">
        <v>124</v>
      </c>
      <c r="AB103" s="109" t="s">
        <v>251</v>
      </c>
      <c r="AC103" s="107">
        <f>IF(O103=O102,0,1)</f>
        <v>0</v>
      </c>
    </row>
    <row r="104" spans="1:29" ht="84">
      <c r="A104" s="108">
        <v>2021</v>
      </c>
      <c r="B104" s="108">
        <v>720</v>
      </c>
      <c r="C104" s="109" t="s">
        <v>334</v>
      </c>
      <c r="D104" s="297" t="s">
        <v>534</v>
      </c>
      <c r="E104" s="109" t="s">
        <v>200</v>
      </c>
      <c r="F104" s="299" t="s">
        <v>535</v>
      </c>
      <c r="G104" s="112">
        <v>1698.36</v>
      </c>
      <c r="H104" s="112">
        <v>306.26</v>
      </c>
      <c r="I104" s="143" t="s">
        <v>119</v>
      </c>
      <c r="J104" s="112">
        <f>IF(I104="SI",G104-H104,G104)</f>
        <v>1392.1</v>
      </c>
      <c r="K104" s="298" t="s">
        <v>536</v>
      </c>
      <c r="L104" s="108">
        <v>2021</v>
      </c>
      <c r="M104" s="108">
        <v>10809</v>
      </c>
      <c r="N104" s="109" t="s">
        <v>274</v>
      </c>
      <c r="O104" s="111" t="s">
        <v>537</v>
      </c>
      <c r="P104" s="109" t="s">
        <v>538</v>
      </c>
      <c r="Q104" s="109" t="s">
        <v>538</v>
      </c>
      <c r="R104" s="108">
        <v>14</v>
      </c>
      <c r="S104" s="111" t="s">
        <v>155</v>
      </c>
      <c r="T104" s="108">
        <v>1020201</v>
      </c>
      <c r="U104" s="108">
        <v>122</v>
      </c>
      <c r="V104" s="108">
        <v>145</v>
      </c>
      <c r="W104" s="108">
        <v>4002</v>
      </c>
      <c r="X104" s="113">
        <v>2021</v>
      </c>
      <c r="Y104" s="113">
        <v>608</v>
      </c>
      <c r="Z104" s="113">
        <v>0</v>
      </c>
      <c r="AA104" s="114" t="s">
        <v>156</v>
      </c>
      <c r="AB104" s="109" t="s">
        <v>428</v>
      </c>
      <c r="AC104" s="107">
        <f>IF(O104=O103,0,1)</f>
        <v>1</v>
      </c>
    </row>
    <row r="105" spans="1:29" ht="60">
      <c r="A105" s="108">
        <v>2020</v>
      </c>
      <c r="B105" s="108">
        <v>147</v>
      </c>
      <c r="C105" s="109" t="s">
        <v>539</v>
      </c>
      <c r="D105" s="297" t="s">
        <v>540</v>
      </c>
      <c r="E105" s="109" t="s">
        <v>541</v>
      </c>
      <c r="F105" s="299" t="s">
        <v>542</v>
      </c>
      <c r="G105" s="112">
        <v>54.9</v>
      </c>
      <c r="H105" s="112">
        <v>9.9</v>
      </c>
      <c r="I105" s="143" t="s">
        <v>119</v>
      </c>
      <c r="J105" s="112">
        <f>IF(I105="SI",G105-H105,G105)</f>
        <v>45</v>
      </c>
      <c r="K105" s="298" t="s">
        <v>124</v>
      </c>
      <c r="L105" s="108">
        <v>2020</v>
      </c>
      <c r="M105" s="108">
        <v>959</v>
      </c>
      <c r="N105" s="109" t="s">
        <v>543</v>
      </c>
      <c r="O105" s="111" t="s">
        <v>544</v>
      </c>
      <c r="P105" s="109" t="s">
        <v>545</v>
      </c>
      <c r="Q105" s="109" t="s">
        <v>545</v>
      </c>
      <c r="R105" s="108">
        <v>11</v>
      </c>
      <c r="S105" s="111" t="s">
        <v>213</v>
      </c>
      <c r="T105" s="108">
        <v>1020201</v>
      </c>
      <c r="U105" s="108">
        <v>122</v>
      </c>
      <c r="V105" s="108">
        <v>145</v>
      </c>
      <c r="W105" s="108">
        <v>1002</v>
      </c>
      <c r="X105" s="113">
        <v>2021</v>
      </c>
      <c r="Y105" s="113">
        <v>152</v>
      </c>
      <c r="Z105" s="113">
        <v>0</v>
      </c>
      <c r="AA105" s="114" t="s">
        <v>124</v>
      </c>
      <c r="AB105" s="109" t="s">
        <v>546</v>
      </c>
      <c r="AC105" s="107">
        <f>IF(O105=O104,0,1)</f>
        <v>1</v>
      </c>
    </row>
    <row r="106" spans="1:29" ht="60">
      <c r="A106" s="108">
        <v>2021</v>
      </c>
      <c r="B106" s="108">
        <v>742</v>
      </c>
      <c r="C106" s="109" t="s">
        <v>198</v>
      </c>
      <c r="D106" s="297" t="s">
        <v>547</v>
      </c>
      <c r="E106" s="109" t="s">
        <v>203</v>
      </c>
      <c r="F106" s="299" t="s">
        <v>548</v>
      </c>
      <c r="G106" s="112">
        <v>170.8</v>
      </c>
      <c r="H106" s="112">
        <v>30.8</v>
      </c>
      <c r="I106" s="143" t="s">
        <v>119</v>
      </c>
      <c r="J106" s="112">
        <f>IF(I106="SI",G106-H106,G106)</f>
        <v>140</v>
      </c>
      <c r="K106" s="298" t="s">
        <v>549</v>
      </c>
      <c r="L106" s="108">
        <v>2021</v>
      </c>
      <c r="M106" s="108">
        <v>10847</v>
      </c>
      <c r="N106" s="109" t="s">
        <v>203</v>
      </c>
      <c r="O106" s="111" t="s">
        <v>550</v>
      </c>
      <c r="P106" s="109" t="s">
        <v>551</v>
      </c>
      <c r="Q106" s="109" t="s">
        <v>552</v>
      </c>
      <c r="R106" s="108">
        <v>12</v>
      </c>
      <c r="S106" s="111" t="s">
        <v>249</v>
      </c>
      <c r="T106" s="108">
        <v>1000201</v>
      </c>
      <c r="U106" s="108">
        <v>122</v>
      </c>
      <c r="V106" s="108">
        <v>145</v>
      </c>
      <c r="W106" s="108">
        <v>2107</v>
      </c>
      <c r="X106" s="113">
        <v>2021</v>
      </c>
      <c r="Y106" s="113">
        <v>508</v>
      </c>
      <c r="Z106" s="113">
        <v>0</v>
      </c>
      <c r="AA106" s="114" t="s">
        <v>124</v>
      </c>
      <c r="AB106" s="109" t="s">
        <v>499</v>
      </c>
      <c r="AC106" s="107">
        <f>IF(O106=O105,0,1)</f>
        <v>1</v>
      </c>
    </row>
    <row r="107" spans="1:29" ht="96">
      <c r="A107" s="108">
        <v>2021</v>
      </c>
      <c r="B107" s="108">
        <v>762</v>
      </c>
      <c r="C107" s="109" t="s">
        <v>262</v>
      </c>
      <c r="D107" s="297" t="s">
        <v>553</v>
      </c>
      <c r="E107" s="109" t="s">
        <v>280</v>
      </c>
      <c r="F107" s="299" t="s">
        <v>554</v>
      </c>
      <c r="G107" s="112">
        <v>85.4</v>
      </c>
      <c r="H107" s="112">
        <v>15.4</v>
      </c>
      <c r="I107" s="143" t="s">
        <v>119</v>
      </c>
      <c r="J107" s="112">
        <f>IF(I107="SI",G107-H107,G107)</f>
        <v>70</v>
      </c>
      <c r="K107" s="298" t="s">
        <v>555</v>
      </c>
      <c r="L107" s="108">
        <v>2021</v>
      </c>
      <c r="M107" s="108">
        <v>11260</v>
      </c>
      <c r="N107" s="109" t="s">
        <v>295</v>
      </c>
      <c r="O107" s="111" t="s">
        <v>556</v>
      </c>
      <c r="P107" s="109" t="s">
        <v>557</v>
      </c>
      <c r="Q107" s="109" t="s">
        <v>124</v>
      </c>
      <c r="R107" s="108">
        <v>11</v>
      </c>
      <c r="S107" s="111" t="s">
        <v>213</v>
      </c>
      <c r="T107" s="108">
        <v>1020201</v>
      </c>
      <c r="U107" s="108">
        <v>122</v>
      </c>
      <c r="V107" s="108">
        <v>145</v>
      </c>
      <c r="W107" s="108">
        <v>1013</v>
      </c>
      <c r="X107" s="113">
        <v>2021</v>
      </c>
      <c r="Y107" s="113">
        <v>465</v>
      </c>
      <c r="Z107" s="113">
        <v>0</v>
      </c>
      <c r="AA107" s="114" t="s">
        <v>124</v>
      </c>
      <c r="AB107" s="109" t="s">
        <v>285</v>
      </c>
      <c r="AC107" s="107">
        <f>IF(O107=O106,0,1)</f>
        <v>1</v>
      </c>
    </row>
    <row r="108" spans="1:29" ht="120">
      <c r="A108" s="108">
        <v>2021</v>
      </c>
      <c r="B108" s="108">
        <v>718</v>
      </c>
      <c r="C108" s="109" t="s">
        <v>334</v>
      </c>
      <c r="D108" s="297" t="s">
        <v>558</v>
      </c>
      <c r="E108" s="109" t="s">
        <v>152</v>
      </c>
      <c r="F108" s="299" t="s">
        <v>559</v>
      </c>
      <c r="G108" s="112">
        <v>1903.2</v>
      </c>
      <c r="H108" s="112">
        <v>343.2</v>
      </c>
      <c r="I108" s="143" t="s">
        <v>119</v>
      </c>
      <c r="J108" s="112">
        <f>IF(I108="SI",G108-H108,G108)</f>
        <v>1560</v>
      </c>
      <c r="K108" s="298" t="s">
        <v>560</v>
      </c>
      <c r="L108" s="108">
        <v>2021</v>
      </c>
      <c r="M108" s="108">
        <v>10430</v>
      </c>
      <c r="N108" s="109" t="s">
        <v>152</v>
      </c>
      <c r="O108" s="111" t="s">
        <v>561</v>
      </c>
      <c r="P108" s="109" t="s">
        <v>562</v>
      </c>
      <c r="Q108" s="109" t="s">
        <v>562</v>
      </c>
      <c r="R108" s="108">
        <v>14</v>
      </c>
      <c r="S108" s="111" t="s">
        <v>155</v>
      </c>
      <c r="T108" s="108">
        <v>1020201</v>
      </c>
      <c r="U108" s="108">
        <v>122</v>
      </c>
      <c r="V108" s="108">
        <v>145</v>
      </c>
      <c r="W108" s="108">
        <v>4011</v>
      </c>
      <c r="X108" s="113">
        <v>2020</v>
      </c>
      <c r="Y108" s="113">
        <v>170</v>
      </c>
      <c r="Z108" s="113">
        <v>0</v>
      </c>
      <c r="AA108" s="114" t="s">
        <v>124</v>
      </c>
      <c r="AB108" s="109" t="s">
        <v>157</v>
      </c>
      <c r="AC108" s="107">
        <f>IF(O108=O107,0,1)</f>
        <v>1</v>
      </c>
    </row>
    <row r="109" spans="1:29" ht="96">
      <c r="A109" s="108">
        <v>2021</v>
      </c>
      <c r="B109" s="108">
        <v>696</v>
      </c>
      <c r="C109" s="109" t="s">
        <v>137</v>
      </c>
      <c r="D109" s="297" t="s">
        <v>563</v>
      </c>
      <c r="E109" s="109" t="s">
        <v>381</v>
      </c>
      <c r="F109" s="299" t="s">
        <v>564</v>
      </c>
      <c r="G109" s="112">
        <v>471.58</v>
      </c>
      <c r="H109" s="112">
        <v>85.04</v>
      </c>
      <c r="I109" s="143" t="s">
        <v>119</v>
      </c>
      <c r="J109" s="112">
        <f>IF(I109="SI",G109-H109,G109)</f>
        <v>386.53999999999996</v>
      </c>
      <c r="K109" s="298" t="s">
        <v>565</v>
      </c>
      <c r="L109" s="108">
        <v>2021</v>
      </c>
      <c r="M109" s="108">
        <v>10046</v>
      </c>
      <c r="N109" s="109" t="s">
        <v>149</v>
      </c>
      <c r="O109" s="111" t="s">
        <v>566</v>
      </c>
      <c r="P109" s="109" t="s">
        <v>567</v>
      </c>
      <c r="Q109" s="109" t="s">
        <v>567</v>
      </c>
      <c r="R109" s="108">
        <v>11</v>
      </c>
      <c r="S109" s="111" t="s">
        <v>213</v>
      </c>
      <c r="T109" s="108">
        <v>1020201</v>
      </c>
      <c r="U109" s="108">
        <v>122</v>
      </c>
      <c r="V109" s="108">
        <v>145</v>
      </c>
      <c r="W109" s="108">
        <v>1006</v>
      </c>
      <c r="X109" s="113">
        <v>2021</v>
      </c>
      <c r="Y109" s="113">
        <v>201</v>
      </c>
      <c r="Z109" s="113">
        <v>0</v>
      </c>
      <c r="AA109" s="114" t="s">
        <v>124</v>
      </c>
      <c r="AB109" s="109" t="s">
        <v>250</v>
      </c>
      <c r="AC109" s="107">
        <f>IF(O109=O108,0,1)</f>
        <v>1</v>
      </c>
    </row>
    <row r="110" spans="1:29" ht="132">
      <c r="A110" s="108">
        <v>2021</v>
      </c>
      <c r="B110" s="108">
        <v>698</v>
      </c>
      <c r="C110" s="109" t="s">
        <v>568</v>
      </c>
      <c r="D110" s="297" t="s">
        <v>569</v>
      </c>
      <c r="E110" s="109" t="s">
        <v>337</v>
      </c>
      <c r="F110" s="299" t="s">
        <v>570</v>
      </c>
      <c r="G110" s="112">
        <v>319.6</v>
      </c>
      <c r="H110" s="112">
        <v>0</v>
      </c>
      <c r="I110" s="143" t="s">
        <v>119</v>
      </c>
      <c r="J110" s="112">
        <f>IF(I110="SI",G110-H110,G110)</f>
        <v>319.6</v>
      </c>
      <c r="K110" s="298" t="s">
        <v>571</v>
      </c>
      <c r="L110" s="108">
        <v>2021</v>
      </c>
      <c r="M110" s="108">
        <v>10449</v>
      </c>
      <c r="N110" s="109" t="s">
        <v>152</v>
      </c>
      <c r="O110" s="111" t="s">
        <v>572</v>
      </c>
      <c r="P110" s="109" t="s">
        <v>573</v>
      </c>
      <c r="Q110" s="109" t="s">
        <v>574</v>
      </c>
      <c r="R110" s="108">
        <v>17</v>
      </c>
      <c r="S110" s="111" t="s">
        <v>125</v>
      </c>
      <c r="T110" s="108">
        <v>1020201</v>
      </c>
      <c r="U110" s="108">
        <v>122</v>
      </c>
      <c r="V110" s="108">
        <v>145</v>
      </c>
      <c r="W110" s="108">
        <v>7001</v>
      </c>
      <c r="X110" s="113">
        <v>2021</v>
      </c>
      <c r="Y110" s="113">
        <v>155</v>
      </c>
      <c r="Z110" s="113">
        <v>0</v>
      </c>
      <c r="AA110" s="114" t="s">
        <v>124</v>
      </c>
      <c r="AB110" s="109" t="s">
        <v>157</v>
      </c>
      <c r="AC110" s="107">
        <f>IF(O110=O109,0,1)</f>
        <v>1</v>
      </c>
    </row>
    <row r="111" spans="1:29" ht="144">
      <c r="A111" s="108">
        <v>2021</v>
      </c>
      <c r="B111" s="108">
        <v>723</v>
      </c>
      <c r="C111" s="109" t="s">
        <v>401</v>
      </c>
      <c r="D111" s="297" t="s">
        <v>575</v>
      </c>
      <c r="E111" s="109" t="s">
        <v>274</v>
      </c>
      <c r="F111" s="299" t="s">
        <v>576</v>
      </c>
      <c r="G111" s="112">
        <v>10700</v>
      </c>
      <c r="H111" s="112">
        <v>0</v>
      </c>
      <c r="I111" s="143" t="s">
        <v>173</v>
      </c>
      <c r="J111" s="112">
        <f>IF(I111="SI",G111-H111,G111)</f>
        <v>10700</v>
      </c>
      <c r="K111" s="298" t="s">
        <v>124</v>
      </c>
      <c r="L111" s="108">
        <v>2021</v>
      </c>
      <c r="M111" s="108">
        <v>10861</v>
      </c>
      <c r="N111" s="109" t="s">
        <v>203</v>
      </c>
      <c r="O111" s="111" t="s">
        <v>577</v>
      </c>
      <c r="P111" s="109" t="s">
        <v>578</v>
      </c>
      <c r="Q111" s="109" t="s">
        <v>579</v>
      </c>
      <c r="R111" s="108">
        <v>14</v>
      </c>
      <c r="S111" s="111" t="s">
        <v>155</v>
      </c>
      <c r="T111" s="108">
        <v>1000201</v>
      </c>
      <c r="U111" s="108">
        <v>122</v>
      </c>
      <c r="V111" s="108">
        <v>1413</v>
      </c>
      <c r="W111" s="108">
        <v>19</v>
      </c>
      <c r="X111" s="113">
        <v>2021</v>
      </c>
      <c r="Y111" s="113">
        <v>587</v>
      </c>
      <c r="Z111" s="113">
        <v>0</v>
      </c>
      <c r="AA111" s="114" t="s">
        <v>156</v>
      </c>
      <c r="AB111" s="109" t="s">
        <v>136</v>
      </c>
      <c r="AC111" s="107">
        <f>IF(O111=O110,0,1)</f>
        <v>1</v>
      </c>
    </row>
    <row r="112" spans="1:29" ht="96">
      <c r="A112" s="108">
        <v>2021</v>
      </c>
      <c r="B112" s="108">
        <v>741</v>
      </c>
      <c r="C112" s="109" t="s">
        <v>198</v>
      </c>
      <c r="D112" s="297" t="s">
        <v>580</v>
      </c>
      <c r="E112" s="109" t="s">
        <v>200</v>
      </c>
      <c r="F112" s="299" t="s">
        <v>356</v>
      </c>
      <c r="G112" s="112">
        <v>75.64</v>
      </c>
      <c r="H112" s="112">
        <v>13.64</v>
      </c>
      <c r="I112" s="143" t="s">
        <v>119</v>
      </c>
      <c r="J112" s="112">
        <f>IF(I112="SI",G112-H112,G112)</f>
        <v>62</v>
      </c>
      <c r="K112" s="298" t="s">
        <v>581</v>
      </c>
      <c r="L112" s="108">
        <v>2021</v>
      </c>
      <c r="M112" s="108">
        <v>10666</v>
      </c>
      <c r="N112" s="109" t="s">
        <v>358</v>
      </c>
      <c r="O112" s="111" t="s">
        <v>582</v>
      </c>
      <c r="P112" s="109" t="s">
        <v>583</v>
      </c>
      <c r="Q112" s="109" t="s">
        <v>583</v>
      </c>
      <c r="R112" s="108">
        <v>12</v>
      </c>
      <c r="S112" s="111" t="s">
        <v>249</v>
      </c>
      <c r="T112" s="108">
        <v>1000201</v>
      </c>
      <c r="U112" s="108">
        <v>122</v>
      </c>
      <c r="V112" s="108">
        <v>145</v>
      </c>
      <c r="W112" s="108">
        <v>2102</v>
      </c>
      <c r="X112" s="113">
        <v>2021</v>
      </c>
      <c r="Y112" s="113">
        <v>230</v>
      </c>
      <c r="Z112" s="113">
        <v>0</v>
      </c>
      <c r="AA112" s="114" t="s">
        <v>314</v>
      </c>
      <c r="AB112" s="109" t="s">
        <v>146</v>
      </c>
      <c r="AC112" s="107">
        <f>IF(O112=O111,0,1)</f>
        <v>1</v>
      </c>
    </row>
    <row r="113" spans="1:29" ht="156">
      <c r="A113" s="108">
        <v>2021</v>
      </c>
      <c r="B113" s="108">
        <v>787</v>
      </c>
      <c r="C113" s="109" t="s">
        <v>115</v>
      </c>
      <c r="D113" s="297" t="s">
        <v>584</v>
      </c>
      <c r="E113" s="109" t="s">
        <v>280</v>
      </c>
      <c r="F113" s="299" t="s">
        <v>585</v>
      </c>
      <c r="G113" s="112">
        <v>141.85</v>
      </c>
      <c r="H113" s="112">
        <v>25.58</v>
      </c>
      <c r="I113" s="143" t="s">
        <v>119</v>
      </c>
      <c r="J113" s="112">
        <f>IF(I113="SI",G113-H113,G113)</f>
        <v>116.27</v>
      </c>
      <c r="K113" s="298" t="s">
        <v>586</v>
      </c>
      <c r="L113" s="108">
        <v>2021</v>
      </c>
      <c r="M113" s="108">
        <v>11312</v>
      </c>
      <c r="N113" s="109" t="s">
        <v>295</v>
      </c>
      <c r="O113" s="111" t="s">
        <v>587</v>
      </c>
      <c r="P113" s="109" t="s">
        <v>588</v>
      </c>
      <c r="Q113" s="109" t="s">
        <v>589</v>
      </c>
      <c r="R113" s="108">
        <v>12</v>
      </c>
      <c r="S113" s="111" t="s">
        <v>249</v>
      </c>
      <c r="T113" s="108">
        <v>1000201</v>
      </c>
      <c r="U113" s="108">
        <v>122</v>
      </c>
      <c r="V113" s="108">
        <v>145</v>
      </c>
      <c r="W113" s="108">
        <v>2106</v>
      </c>
      <c r="X113" s="113">
        <v>2021</v>
      </c>
      <c r="Y113" s="113">
        <v>457</v>
      </c>
      <c r="Z113" s="113">
        <v>0</v>
      </c>
      <c r="AA113" s="114" t="s">
        <v>124</v>
      </c>
      <c r="AB113" s="109" t="s">
        <v>398</v>
      </c>
      <c r="AC113" s="107">
        <f>IF(O113=O112,0,1)</f>
        <v>1</v>
      </c>
    </row>
    <row r="114" spans="1:29" ht="156">
      <c r="A114" s="108">
        <v>2021</v>
      </c>
      <c r="B114" s="108">
        <v>788</v>
      </c>
      <c r="C114" s="109" t="s">
        <v>115</v>
      </c>
      <c r="D114" s="297" t="s">
        <v>590</v>
      </c>
      <c r="E114" s="109" t="s">
        <v>280</v>
      </c>
      <c r="F114" s="299" t="s">
        <v>585</v>
      </c>
      <c r="G114" s="112">
        <v>27.08</v>
      </c>
      <c r="H114" s="112">
        <v>4.88</v>
      </c>
      <c r="I114" s="143" t="s">
        <v>119</v>
      </c>
      <c r="J114" s="112">
        <f>IF(I114="SI",G114-H114,G114)</f>
        <v>22.2</v>
      </c>
      <c r="K114" s="298" t="s">
        <v>586</v>
      </c>
      <c r="L114" s="108">
        <v>2021</v>
      </c>
      <c r="M114" s="108">
        <v>11314</v>
      </c>
      <c r="N114" s="109" t="s">
        <v>295</v>
      </c>
      <c r="O114" s="111" t="s">
        <v>587</v>
      </c>
      <c r="P114" s="109" t="s">
        <v>588</v>
      </c>
      <c r="Q114" s="109" t="s">
        <v>589</v>
      </c>
      <c r="R114" s="108">
        <v>12</v>
      </c>
      <c r="S114" s="111" t="s">
        <v>249</v>
      </c>
      <c r="T114" s="108">
        <v>1000201</v>
      </c>
      <c r="U114" s="108">
        <v>122</v>
      </c>
      <c r="V114" s="108">
        <v>145</v>
      </c>
      <c r="W114" s="108">
        <v>2106</v>
      </c>
      <c r="X114" s="113">
        <v>2021</v>
      </c>
      <c r="Y114" s="113">
        <v>457</v>
      </c>
      <c r="Z114" s="113">
        <v>0</v>
      </c>
      <c r="AA114" s="114" t="s">
        <v>124</v>
      </c>
      <c r="AB114" s="109" t="s">
        <v>398</v>
      </c>
      <c r="AC114" s="107">
        <f>IF(O114=O113,0,1)</f>
        <v>0</v>
      </c>
    </row>
    <row r="115" spans="1:29" ht="156">
      <c r="A115" s="108">
        <v>2021</v>
      </c>
      <c r="B115" s="108">
        <v>789</v>
      </c>
      <c r="C115" s="109" t="s">
        <v>115</v>
      </c>
      <c r="D115" s="297" t="s">
        <v>591</v>
      </c>
      <c r="E115" s="109" t="s">
        <v>280</v>
      </c>
      <c r="F115" s="299" t="s">
        <v>585</v>
      </c>
      <c r="G115" s="112">
        <v>13.18</v>
      </c>
      <c r="H115" s="112">
        <v>2.38</v>
      </c>
      <c r="I115" s="143" t="s">
        <v>119</v>
      </c>
      <c r="J115" s="112">
        <f>IF(I115="SI",G115-H115,G115)</f>
        <v>10.8</v>
      </c>
      <c r="K115" s="298" t="s">
        <v>586</v>
      </c>
      <c r="L115" s="108">
        <v>2021</v>
      </c>
      <c r="M115" s="108">
        <v>11317</v>
      </c>
      <c r="N115" s="109" t="s">
        <v>295</v>
      </c>
      <c r="O115" s="111" t="s">
        <v>587</v>
      </c>
      <c r="P115" s="109" t="s">
        <v>588</v>
      </c>
      <c r="Q115" s="109" t="s">
        <v>589</v>
      </c>
      <c r="R115" s="108">
        <v>12</v>
      </c>
      <c r="S115" s="111" t="s">
        <v>249</v>
      </c>
      <c r="T115" s="108">
        <v>1000201</v>
      </c>
      <c r="U115" s="108">
        <v>122</v>
      </c>
      <c r="V115" s="108">
        <v>145</v>
      </c>
      <c r="W115" s="108">
        <v>2106</v>
      </c>
      <c r="X115" s="113">
        <v>2021</v>
      </c>
      <c r="Y115" s="113">
        <v>457</v>
      </c>
      <c r="Z115" s="113">
        <v>0</v>
      </c>
      <c r="AA115" s="114" t="s">
        <v>124</v>
      </c>
      <c r="AB115" s="109" t="s">
        <v>398</v>
      </c>
      <c r="AC115" s="107">
        <f>IF(O115=O114,0,1)</f>
        <v>0</v>
      </c>
    </row>
    <row r="116" spans="1:29" ht="156">
      <c r="A116" s="108">
        <v>2021</v>
      </c>
      <c r="B116" s="108">
        <v>790</v>
      </c>
      <c r="C116" s="109" t="s">
        <v>115</v>
      </c>
      <c r="D116" s="297" t="s">
        <v>592</v>
      </c>
      <c r="E116" s="109" t="s">
        <v>280</v>
      </c>
      <c r="F116" s="299" t="s">
        <v>585</v>
      </c>
      <c r="G116" s="112">
        <v>6.37</v>
      </c>
      <c r="H116" s="112">
        <v>1.15</v>
      </c>
      <c r="I116" s="143" t="s">
        <v>119</v>
      </c>
      <c r="J116" s="112">
        <f>IF(I116="SI",G116-H116,G116)</f>
        <v>5.220000000000001</v>
      </c>
      <c r="K116" s="298" t="s">
        <v>586</v>
      </c>
      <c r="L116" s="108">
        <v>2021</v>
      </c>
      <c r="M116" s="108">
        <v>11313</v>
      </c>
      <c r="N116" s="109" t="s">
        <v>295</v>
      </c>
      <c r="O116" s="111" t="s">
        <v>587</v>
      </c>
      <c r="P116" s="109" t="s">
        <v>588</v>
      </c>
      <c r="Q116" s="109" t="s">
        <v>589</v>
      </c>
      <c r="R116" s="108">
        <v>12</v>
      </c>
      <c r="S116" s="111" t="s">
        <v>249</v>
      </c>
      <c r="T116" s="108">
        <v>1000201</v>
      </c>
      <c r="U116" s="108">
        <v>122</v>
      </c>
      <c r="V116" s="108">
        <v>145</v>
      </c>
      <c r="W116" s="108">
        <v>2106</v>
      </c>
      <c r="X116" s="113">
        <v>2021</v>
      </c>
      <c r="Y116" s="113">
        <v>457</v>
      </c>
      <c r="Z116" s="113">
        <v>0</v>
      </c>
      <c r="AA116" s="114" t="s">
        <v>124</v>
      </c>
      <c r="AB116" s="109" t="s">
        <v>398</v>
      </c>
      <c r="AC116" s="107">
        <f>IF(O116=O115,0,1)</f>
        <v>0</v>
      </c>
    </row>
    <row r="117" spans="1:29" ht="156">
      <c r="A117" s="108">
        <v>2021</v>
      </c>
      <c r="B117" s="108">
        <v>791</v>
      </c>
      <c r="C117" s="109" t="s">
        <v>115</v>
      </c>
      <c r="D117" s="297" t="s">
        <v>593</v>
      </c>
      <c r="E117" s="109" t="s">
        <v>280</v>
      </c>
      <c r="F117" s="299" t="s">
        <v>585</v>
      </c>
      <c r="G117" s="112">
        <v>1.9</v>
      </c>
      <c r="H117" s="112">
        <v>0.34</v>
      </c>
      <c r="I117" s="143" t="s">
        <v>119</v>
      </c>
      <c r="J117" s="112">
        <f>IF(I117="SI",G117-H117,G117)</f>
        <v>1.5599999999999998</v>
      </c>
      <c r="K117" s="298" t="s">
        <v>586</v>
      </c>
      <c r="L117" s="108">
        <v>2021</v>
      </c>
      <c r="M117" s="108">
        <v>11309</v>
      </c>
      <c r="N117" s="109" t="s">
        <v>295</v>
      </c>
      <c r="O117" s="111" t="s">
        <v>587</v>
      </c>
      <c r="P117" s="109" t="s">
        <v>588</v>
      </c>
      <c r="Q117" s="109" t="s">
        <v>589</v>
      </c>
      <c r="R117" s="108">
        <v>12</v>
      </c>
      <c r="S117" s="111" t="s">
        <v>249</v>
      </c>
      <c r="T117" s="108">
        <v>1000201</v>
      </c>
      <c r="U117" s="108">
        <v>122</v>
      </c>
      <c r="V117" s="108">
        <v>145</v>
      </c>
      <c r="W117" s="108">
        <v>2106</v>
      </c>
      <c r="X117" s="113">
        <v>2021</v>
      </c>
      <c r="Y117" s="113">
        <v>457</v>
      </c>
      <c r="Z117" s="113">
        <v>0</v>
      </c>
      <c r="AA117" s="114" t="s">
        <v>124</v>
      </c>
      <c r="AB117" s="109" t="s">
        <v>398</v>
      </c>
      <c r="AC117" s="107">
        <f>IF(O117=O116,0,1)</f>
        <v>0</v>
      </c>
    </row>
    <row r="118" spans="1:29" ht="156">
      <c r="A118" s="108">
        <v>2021</v>
      </c>
      <c r="B118" s="108">
        <v>792</v>
      </c>
      <c r="C118" s="109" t="s">
        <v>115</v>
      </c>
      <c r="D118" s="297" t="s">
        <v>594</v>
      </c>
      <c r="E118" s="109" t="s">
        <v>280</v>
      </c>
      <c r="F118" s="299" t="s">
        <v>585</v>
      </c>
      <c r="G118" s="112">
        <v>4.43</v>
      </c>
      <c r="H118" s="112">
        <v>0.8</v>
      </c>
      <c r="I118" s="143" t="s">
        <v>119</v>
      </c>
      <c r="J118" s="112">
        <f>IF(I118="SI",G118-H118,G118)</f>
        <v>3.63</v>
      </c>
      <c r="K118" s="298" t="s">
        <v>586</v>
      </c>
      <c r="L118" s="108">
        <v>2021</v>
      </c>
      <c r="M118" s="108">
        <v>11315</v>
      </c>
      <c r="N118" s="109" t="s">
        <v>295</v>
      </c>
      <c r="O118" s="111" t="s">
        <v>587</v>
      </c>
      <c r="P118" s="109" t="s">
        <v>588</v>
      </c>
      <c r="Q118" s="109" t="s">
        <v>589</v>
      </c>
      <c r="R118" s="108">
        <v>12</v>
      </c>
      <c r="S118" s="111" t="s">
        <v>249</v>
      </c>
      <c r="T118" s="108">
        <v>1000201</v>
      </c>
      <c r="U118" s="108">
        <v>122</v>
      </c>
      <c r="V118" s="108">
        <v>145</v>
      </c>
      <c r="W118" s="108">
        <v>2106</v>
      </c>
      <c r="X118" s="113">
        <v>2021</v>
      </c>
      <c r="Y118" s="113">
        <v>457</v>
      </c>
      <c r="Z118" s="113">
        <v>0</v>
      </c>
      <c r="AA118" s="114" t="s">
        <v>124</v>
      </c>
      <c r="AB118" s="109" t="s">
        <v>398</v>
      </c>
      <c r="AC118" s="107">
        <f>IF(O118=O117,0,1)</f>
        <v>0</v>
      </c>
    </row>
    <row r="119" spans="1:29" ht="156">
      <c r="A119" s="108">
        <v>2021</v>
      </c>
      <c r="B119" s="108">
        <v>793</v>
      </c>
      <c r="C119" s="109" t="s">
        <v>115</v>
      </c>
      <c r="D119" s="297" t="s">
        <v>595</v>
      </c>
      <c r="E119" s="109" t="s">
        <v>280</v>
      </c>
      <c r="F119" s="299" t="s">
        <v>585</v>
      </c>
      <c r="G119" s="112">
        <v>2.67</v>
      </c>
      <c r="H119" s="112">
        <v>0.48</v>
      </c>
      <c r="I119" s="143" t="s">
        <v>119</v>
      </c>
      <c r="J119" s="112">
        <f>IF(I119="SI",G119-H119,G119)</f>
        <v>2.19</v>
      </c>
      <c r="K119" s="298" t="s">
        <v>586</v>
      </c>
      <c r="L119" s="108">
        <v>2021</v>
      </c>
      <c r="M119" s="108">
        <v>11316</v>
      </c>
      <c r="N119" s="109" t="s">
        <v>295</v>
      </c>
      <c r="O119" s="111" t="s">
        <v>587</v>
      </c>
      <c r="P119" s="109" t="s">
        <v>588</v>
      </c>
      <c r="Q119" s="109" t="s">
        <v>589</v>
      </c>
      <c r="R119" s="108">
        <v>12</v>
      </c>
      <c r="S119" s="111" t="s">
        <v>249</v>
      </c>
      <c r="T119" s="108">
        <v>1000201</v>
      </c>
      <c r="U119" s="108">
        <v>122</v>
      </c>
      <c r="V119" s="108">
        <v>145</v>
      </c>
      <c r="W119" s="108">
        <v>2106</v>
      </c>
      <c r="X119" s="113">
        <v>2021</v>
      </c>
      <c r="Y119" s="113">
        <v>457</v>
      </c>
      <c r="Z119" s="113">
        <v>0</v>
      </c>
      <c r="AA119" s="114" t="s">
        <v>124</v>
      </c>
      <c r="AB119" s="109" t="s">
        <v>398</v>
      </c>
      <c r="AC119" s="107">
        <f>IF(O119=O118,0,1)</f>
        <v>0</v>
      </c>
    </row>
    <row r="120" spans="1:29" ht="156">
      <c r="A120" s="108">
        <v>2021</v>
      </c>
      <c r="B120" s="108">
        <v>794</v>
      </c>
      <c r="C120" s="109" t="s">
        <v>115</v>
      </c>
      <c r="D120" s="297" t="s">
        <v>596</v>
      </c>
      <c r="E120" s="109" t="s">
        <v>280</v>
      </c>
      <c r="F120" s="299" t="s">
        <v>585</v>
      </c>
      <c r="G120" s="112">
        <v>2.67</v>
      </c>
      <c r="H120" s="112">
        <v>0.48</v>
      </c>
      <c r="I120" s="143" t="s">
        <v>119</v>
      </c>
      <c r="J120" s="112">
        <f>IF(I120="SI",G120-H120,G120)</f>
        <v>2.19</v>
      </c>
      <c r="K120" s="298" t="s">
        <v>586</v>
      </c>
      <c r="L120" s="108">
        <v>2021</v>
      </c>
      <c r="M120" s="108">
        <v>11310</v>
      </c>
      <c r="N120" s="109" t="s">
        <v>295</v>
      </c>
      <c r="O120" s="111" t="s">
        <v>587</v>
      </c>
      <c r="P120" s="109" t="s">
        <v>588</v>
      </c>
      <c r="Q120" s="109" t="s">
        <v>589</v>
      </c>
      <c r="R120" s="108">
        <v>12</v>
      </c>
      <c r="S120" s="111" t="s">
        <v>249</v>
      </c>
      <c r="T120" s="108">
        <v>1000201</v>
      </c>
      <c r="U120" s="108">
        <v>122</v>
      </c>
      <c r="V120" s="108">
        <v>145</v>
      </c>
      <c r="W120" s="108">
        <v>2106</v>
      </c>
      <c r="X120" s="113">
        <v>2021</v>
      </c>
      <c r="Y120" s="113">
        <v>457</v>
      </c>
      <c r="Z120" s="113">
        <v>0</v>
      </c>
      <c r="AA120" s="114" t="s">
        <v>124</v>
      </c>
      <c r="AB120" s="109" t="s">
        <v>398</v>
      </c>
      <c r="AC120" s="107">
        <f>IF(O120=O119,0,1)</f>
        <v>0</v>
      </c>
    </row>
    <row r="121" spans="1:29" ht="156">
      <c r="A121" s="108">
        <v>2021</v>
      </c>
      <c r="B121" s="108">
        <v>795</v>
      </c>
      <c r="C121" s="109" t="s">
        <v>115</v>
      </c>
      <c r="D121" s="297" t="s">
        <v>597</v>
      </c>
      <c r="E121" s="109" t="s">
        <v>280</v>
      </c>
      <c r="F121" s="299" t="s">
        <v>585</v>
      </c>
      <c r="G121" s="112">
        <v>0.48</v>
      </c>
      <c r="H121" s="112">
        <v>0.09</v>
      </c>
      <c r="I121" s="143" t="s">
        <v>119</v>
      </c>
      <c r="J121" s="112">
        <f>IF(I121="SI",G121-H121,G121)</f>
        <v>0.39</v>
      </c>
      <c r="K121" s="298" t="s">
        <v>586</v>
      </c>
      <c r="L121" s="108">
        <v>2021</v>
      </c>
      <c r="M121" s="108">
        <v>11311</v>
      </c>
      <c r="N121" s="109" t="s">
        <v>295</v>
      </c>
      <c r="O121" s="111" t="s">
        <v>587</v>
      </c>
      <c r="P121" s="109" t="s">
        <v>588</v>
      </c>
      <c r="Q121" s="109" t="s">
        <v>589</v>
      </c>
      <c r="R121" s="108">
        <v>12</v>
      </c>
      <c r="S121" s="111" t="s">
        <v>249</v>
      </c>
      <c r="T121" s="108">
        <v>1000201</v>
      </c>
      <c r="U121" s="108">
        <v>122</v>
      </c>
      <c r="V121" s="108">
        <v>145</v>
      </c>
      <c r="W121" s="108">
        <v>2106</v>
      </c>
      <c r="X121" s="113">
        <v>2021</v>
      </c>
      <c r="Y121" s="113">
        <v>457</v>
      </c>
      <c r="Z121" s="113">
        <v>0</v>
      </c>
      <c r="AA121" s="114" t="s">
        <v>124</v>
      </c>
      <c r="AB121" s="109" t="s">
        <v>398</v>
      </c>
      <c r="AC121" s="107">
        <f>IF(O121=O120,0,1)</f>
        <v>0</v>
      </c>
    </row>
    <row r="122" spans="1:29" ht="156">
      <c r="A122" s="108">
        <v>2021</v>
      </c>
      <c r="B122" s="108">
        <v>796</v>
      </c>
      <c r="C122" s="109" t="s">
        <v>115</v>
      </c>
      <c r="D122" s="297" t="s">
        <v>598</v>
      </c>
      <c r="E122" s="109" t="s">
        <v>280</v>
      </c>
      <c r="F122" s="299" t="s">
        <v>585</v>
      </c>
      <c r="G122" s="112">
        <v>2.2</v>
      </c>
      <c r="H122" s="112">
        <v>0.4</v>
      </c>
      <c r="I122" s="143" t="s">
        <v>119</v>
      </c>
      <c r="J122" s="112">
        <f>IF(I122="SI",G122-H122,G122)</f>
        <v>1.8000000000000003</v>
      </c>
      <c r="K122" s="298" t="s">
        <v>586</v>
      </c>
      <c r="L122" s="108">
        <v>2021</v>
      </c>
      <c r="M122" s="108">
        <v>11308</v>
      </c>
      <c r="N122" s="109" t="s">
        <v>295</v>
      </c>
      <c r="O122" s="111" t="s">
        <v>587</v>
      </c>
      <c r="P122" s="109" t="s">
        <v>588</v>
      </c>
      <c r="Q122" s="109" t="s">
        <v>589</v>
      </c>
      <c r="R122" s="108">
        <v>12</v>
      </c>
      <c r="S122" s="111" t="s">
        <v>249</v>
      </c>
      <c r="T122" s="108">
        <v>1000201</v>
      </c>
      <c r="U122" s="108">
        <v>122</v>
      </c>
      <c r="V122" s="108">
        <v>145</v>
      </c>
      <c r="W122" s="108">
        <v>2106</v>
      </c>
      <c r="X122" s="113">
        <v>2021</v>
      </c>
      <c r="Y122" s="113">
        <v>457</v>
      </c>
      <c r="Z122" s="113">
        <v>0</v>
      </c>
      <c r="AA122" s="114" t="s">
        <v>124</v>
      </c>
      <c r="AB122" s="109" t="s">
        <v>398</v>
      </c>
      <c r="AC122" s="107">
        <f>IF(O122=O121,0,1)</f>
        <v>0</v>
      </c>
    </row>
    <row r="123" spans="1:29" ht="156">
      <c r="A123" s="108">
        <v>2021</v>
      </c>
      <c r="B123" s="108">
        <v>797</v>
      </c>
      <c r="C123" s="109" t="s">
        <v>115</v>
      </c>
      <c r="D123" s="297" t="s">
        <v>599</v>
      </c>
      <c r="E123" s="109" t="s">
        <v>280</v>
      </c>
      <c r="F123" s="299" t="s">
        <v>585</v>
      </c>
      <c r="G123" s="112">
        <v>2.81</v>
      </c>
      <c r="H123" s="112">
        <v>0.51</v>
      </c>
      <c r="I123" s="143" t="s">
        <v>119</v>
      </c>
      <c r="J123" s="112">
        <f>IF(I123="SI",G123-H123,G123)</f>
        <v>2.3</v>
      </c>
      <c r="K123" s="298" t="s">
        <v>586</v>
      </c>
      <c r="L123" s="108">
        <v>2021</v>
      </c>
      <c r="M123" s="108">
        <v>11307</v>
      </c>
      <c r="N123" s="109" t="s">
        <v>295</v>
      </c>
      <c r="O123" s="111" t="s">
        <v>587</v>
      </c>
      <c r="P123" s="109" t="s">
        <v>588</v>
      </c>
      <c r="Q123" s="109" t="s">
        <v>589</v>
      </c>
      <c r="R123" s="108">
        <v>12</v>
      </c>
      <c r="S123" s="111" t="s">
        <v>249</v>
      </c>
      <c r="T123" s="108">
        <v>1000201</v>
      </c>
      <c r="U123" s="108">
        <v>122</v>
      </c>
      <c r="V123" s="108">
        <v>145</v>
      </c>
      <c r="W123" s="108">
        <v>2106</v>
      </c>
      <c r="X123" s="113">
        <v>2021</v>
      </c>
      <c r="Y123" s="113">
        <v>457</v>
      </c>
      <c r="Z123" s="113">
        <v>0</v>
      </c>
      <c r="AA123" s="114" t="s">
        <v>124</v>
      </c>
      <c r="AB123" s="109" t="s">
        <v>398</v>
      </c>
      <c r="AC123" s="107">
        <f>IF(O123=O122,0,1)</f>
        <v>0</v>
      </c>
    </row>
    <row r="124" spans="1:29" ht="48">
      <c r="A124" s="108">
        <v>2017</v>
      </c>
      <c r="B124" s="108">
        <v>851</v>
      </c>
      <c r="C124" s="109" t="s">
        <v>600</v>
      </c>
      <c r="D124" s="297" t="s">
        <v>601</v>
      </c>
      <c r="E124" s="109" t="s">
        <v>602</v>
      </c>
      <c r="F124" s="299" t="s">
        <v>603</v>
      </c>
      <c r="G124" s="112">
        <v>10.82</v>
      </c>
      <c r="H124" s="112">
        <v>1.95</v>
      </c>
      <c r="I124" s="143" t="s">
        <v>119</v>
      </c>
      <c r="J124" s="112">
        <f>IF(I124="SI",G124-H124,G124)</f>
        <v>8.870000000000001</v>
      </c>
      <c r="K124" s="298" t="s">
        <v>604</v>
      </c>
      <c r="L124" s="108">
        <v>2017</v>
      </c>
      <c r="M124" s="108">
        <v>13658</v>
      </c>
      <c r="N124" s="109" t="s">
        <v>605</v>
      </c>
      <c r="O124" s="111" t="s">
        <v>606</v>
      </c>
      <c r="P124" s="109" t="s">
        <v>607</v>
      </c>
      <c r="Q124" s="109" t="s">
        <v>607</v>
      </c>
      <c r="R124" s="108">
        <v>17</v>
      </c>
      <c r="S124" s="111" t="s">
        <v>125</v>
      </c>
      <c r="T124" s="108">
        <v>1020201</v>
      </c>
      <c r="U124" s="108">
        <v>122</v>
      </c>
      <c r="V124" s="108">
        <v>145</v>
      </c>
      <c r="W124" s="108">
        <v>7002</v>
      </c>
      <c r="X124" s="113">
        <v>2017</v>
      </c>
      <c r="Y124" s="113">
        <v>735</v>
      </c>
      <c r="Z124" s="113">
        <v>0</v>
      </c>
      <c r="AA124" s="114" t="s">
        <v>124</v>
      </c>
      <c r="AB124" s="109" t="s">
        <v>608</v>
      </c>
      <c r="AC124" s="107">
        <f>IF(O124=O123,0,1)</f>
        <v>1</v>
      </c>
    </row>
    <row r="125" spans="1:28" ht="15">
      <c r="A125" s="108"/>
      <c r="B125" s="108"/>
      <c r="C125" s="109"/>
      <c r="D125" s="297"/>
      <c r="E125" s="109"/>
      <c r="F125" s="300"/>
      <c r="G125" s="301"/>
      <c r="H125" s="112"/>
      <c r="I125" s="143"/>
      <c r="J125" s="112"/>
      <c r="K125" s="298"/>
      <c r="L125" s="108"/>
      <c r="M125" s="108"/>
      <c r="N125" s="109"/>
      <c r="O125" s="111"/>
      <c r="P125" s="109"/>
      <c r="Q125" s="109"/>
      <c r="R125" s="108"/>
      <c r="S125" s="111"/>
      <c r="T125" s="108"/>
      <c r="U125" s="108"/>
      <c r="V125" s="108"/>
      <c r="W125" s="108"/>
      <c r="X125" s="113"/>
      <c r="Y125" s="113"/>
      <c r="Z125" s="113"/>
      <c r="AA125" s="114"/>
      <c r="AB125" s="109"/>
    </row>
    <row r="126" spans="1:29" ht="15">
      <c r="A126" s="108"/>
      <c r="B126" s="108"/>
      <c r="C126" s="109"/>
      <c r="D126" s="297"/>
      <c r="E126" s="109"/>
      <c r="F126" s="302" t="s">
        <v>609</v>
      </c>
      <c r="G126" s="303">
        <f>SUM(G11:G124)</f>
        <v>450254.96000000014</v>
      </c>
      <c r="H126" s="112"/>
      <c r="I126" s="143"/>
      <c r="J126" s="112"/>
      <c r="K126" s="298"/>
      <c r="L126" s="108"/>
      <c r="M126" s="108"/>
      <c r="N126" s="109"/>
      <c r="O126" s="111"/>
      <c r="P126" s="109"/>
      <c r="Q126" s="109"/>
      <c r="R126" s="108"/>
      <c r="S126" s="111"/>
      <c r="T126" s="108"/>
      <c r="U126" s="108"/>
      <c r="V126" s="108"/>
      <c r="W126" s="108"/>
      <c r="X126" s="113"/>
      <c r="Y126" s="113"/>
      <c r="Z126" s="113"/>
      <c r="AA126" s="114"/>
      <c r="AB126" s="109"/>
      <c r="AC126" s="107">
        <f>SUM(AC11:AC124)</f>
        <v>57</v>
      </c>
    </row>
    <row r="127" spans="3:28" ht="15">
      <c r="C127" s="107"/>
      <c r="D127" s="107"/>
      <c r="E127" s="107"/>
      <c r="F127" s="107"/>
      <c r="G127" s="107"/>
      <c r="H127" s="107"/>
      <c r="I127" s="107"/>
      <c r="J127" s="107"/>
      <c r="N127" s="107"/>
      <c r="O127" s="107"/>
      <c r="P127" s="107"/>
      <c r="Q127" s="107"/>
      <c r="S127" s="107"/>
      <c r="AB127" s="107"/>
    </row>
    <row r="128" spans="3:28" ht="15">
      <c r="C128" s="107"/>
      <c r="D128" s="107"/>
      <c r="E128" s="107"/>
      <c r="F128" s="107"/>
      <c r="G128" s="107"/>
      <c r="H128" s="107"/>
      <c r="I128" s="107"/>
      <c r="J128" s="107"/>
      <c r="N128" s="107"/>
      <c r="O128" s="107"/>
      <c r="P128" s="107"/>
      <c r="Q128" s="107"/>
      <c r="S128" s="107"/>
      <c r="AB128" s="107"/>
    </row>
    <row r="129" spans="3:28" ht="15">
      <c r="C129" s="107"/>
      <c r="D129" s="107"/>
      <c r="E129" s="107"/>
      <c r="F129" s="107"/>
      <c r="G129" s="107"/>
      <c r="H129" s="107"/>
      <c r="I129" s="107"/>
      <c r="J129" s="107"/>
      <c r="N129" s="107"/>
      <c r="O129" s="107"/>
      <c r="P129" s="107"/>
      <c r="Q129" s="107"/>
      <c r="S129" s="107"/>
      <c r="AB129" s="107"/>
    </row>
    <row r="130" spans="3:28" ht="15">
      <c r="C130" s="107"/>
      <c r="D130" s="107"/>
      <c r="E130" s="107"/>
      <c r="F130" s="107"/>
      <c r="G130" s="107"/>
      <c r="H130" s="107"/>
      <c r="I130" s="107"/>
      <c r="J130" s="107"/>
      <c r="N130" s="107"/>
      <c r="O130" s="107"/>
      <c r="P130" s="107"/>
      <c r="Q130" s="107"/>
      <c r="S130" s="107"/>
      <c r="AB130" s="107"/>
    </row>
    <row r="131" spans="3:28" ht="15">
      <c r="C131" s="107"/>
      <c r="D131" s="107"/>
      <c r="E131" s="107"/>
      <c r="F131" s="107"/>
      <c r="G131" s="107"/>
      <c r="H131" s="107"/>
      <c r="I131" s="107"/>
      <c r="J131" s="107"/>
      <c r="N131" s="107"/>
      <c r="O131" s="107"/>
      <c r="P131" s="107"/>
      <c r="Q131" s="107"/>
      <c r="S131" s="107"/>
      <c r="AB131" s="107"/>
    </row>
    <row r="132" spans="3:28" ht="15">
      <c r="C132" s="107"/>
      <c r="D132" s="107"/>
      <c r="E132" s="107"/>
      <c r="F132" s="107"/>
      <c r="G132" s="107"/>
      <c r="H132" s="107"/>
      <c r="I132" s="107"/>
      <c r="J132" s="107"/>
      <c r="N132" s="107"/>
      <c r="O132" s="107"/>
      <c r="P132" s="107"/>
      <c r="Q132" s="107"/>
      <c r="S132" s="107"/>
      <c r="AB132" s="107"/>
    </row>
    <row r="133" spans="3:28" ht="15">
      <c r="C133" s="107"/>
      <c r="D133" s="107"/>
      <c r="E133" s="107"/>
      <c r="F133" s="107"/>
      <c r="G133" s="107"/>
      <c r="H133" s="107"/>
      <c r="I133" s="107"/>
      <c r="J133" s="107"/>
      <c r="N133" s="107"/>
      <c r="O133" s="107"/>
      <c r="P133" s="107"/>
      <c r="Q133" s="107"/>
      <c r="S133" s="107"/>
      <c r="AB133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111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110</v>
      </c>
      <c r="B5" s="288"/>
      <c r="C5" s="288"/>
      <c r="D5" s="288"/>
      <c r="E5" s="288"/>
      <c r="F5" s="288"/>
      <c r="G5" s="288"/>
      <c r="H5" s="288"/>
      <c r="I5" s="289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96</v>
      </c>
      <c r="D6" s="280"/>
      <c r="E6" s="280"/>
      <c r="F6" s="280"/>
      <c r="G6" s="296"/>
      <c r="H6" s="200">
        <v>0</v>
      </c>
      <c r="I6" s="204"/>
      <c r="J6" s="294" t="s">
        <v>96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94</v>
      </c>
      <c r="D7" s="280"/>
      <c r="E7" s="280"/>
      <c r="F7" s="280"/>
      <c r="G7" s="201"/>
      <c r="H7" s="200">
        <v>0</v>
      </c>
      <c r="I7" s="202"/>
      <c r="J7" s="292" t="s">
        <v>94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93</v>
      </c>
      <c r="D8" s="280"/>
      <c r="E8" s="280"/>
      <c r="F8" s="280"/>
      <c r="G8" s="201"/>
      <c r="H8" s="200">
        <f>H6-H7</f>
        <v>0</v>
      </c>
      <c r="I8" s="198"/>
      <c r="J8" s="290" t="s">
        <v>93</v>
      </c>
      <c r="K8" s="290"/>
      <c r="L8" s="290"/>
      <c r="M8" s="290"/>
      <c r="N8" s="29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108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64</v>
      </c>
      <c r="N11" s="234"/>
      <c r="O11" s="234"/>
      <c r="P11" s="235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Josiannne Neyroz</cp:lastModifiedBy>
  <cp:lastPrinted>2015-01-23T09:39:52Z</cp:lastPrinted>
  <dcterms:created xsi:type="dcterms:W3CDTF">1996-11-05T10:16:36Z</dcterms:created>
  <dcterms:modified xsi:type="dcterms:W3CDTF">2021-10-28T13:07:21Z</dcterms:modified>
  <cp:category/>
  <cp:version/>
  <cp:contentType/>
  <cp:contentStatus/>
</cp:coreProperties>
</file>